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.soares\Documents\Portal\Resultados\"/>
    </mc:Choice>
  </mc:AlternateContent>
  <xr:revisionPtr revIDLastSave="0" documentId="13_ncr:1_{A1E43CD6-06CC-400A-B221-AC0BB12559E8}" xr6:coauthVersionLast="47" xr6:coauthVersionMax="47" xr10:uidLastSave="{00000000-0000-0000-0000-000000000000}"/>
  <bookViews>
    <workbookView xWindow="-120" yWindow="-120" windowWidth="29040" windowHeight="15840" xr2:uid="{E892F83B-2292-44F6-985C-C0C5E77E8400}"/>
  </bookViews>
  <sheets>
    <sheet name="Julho" sheetId="1" r:id="rId1"/>
  </sheets>
  <definedNames>
    <definedName name="Excel_BuiltIn__FilterDatabase" localSheetId="0">Julho!$A$3:$R$34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7" i="1" l="1"/>
  <c r="N8" i="1"/>
  <c r="M8" i="1"/>
  <c r="L8" i="1"/>
  <c r="N7" i="1"/>
  <c r="M7" i="1"/>
  <c r="L7" i="1"/>
  <c r="N6" i="1"/>
  <c r="M6" i="1"/>
  <c r="L6" i="1"/>
</calcChain>
</file>

<file path=xl/sharedStrings.xml><?xml version="1.0" encoding="utf-8"?>
<sst xmlns="http://schemas.openxmlformats.org/spreadsheetml/2006/main" count="383" uniqueCount="178">
  <si>
    <t>Perspectiva</t>
  </si>
  <si>
    <t>Frente Estratégica</t>
  </si>
  <si>
    <t>Objetivos Estratégico (a)</t>
  </si>
  <si>
    <t>Ordem</t>
  </si>
  <si>
    <t>Indicador (b)</t>
  </si>
  <si>
    <t>Descrição do Indicador</t>
  </si>
  <si>
    <t>Fórmula de Cálculo</t>
  </si>
  <si>
    <t>Unid. de Medida</t>
  </si>
  <si>
    <t>Periodicidade (*)</t>
  </si>
  <si>
    <t>Direção da Melhoria</t>
  </si>
  <si>
    <t xml:space="preserve">Metas (c) </t>
  </si>
  <si>
    <t>Resultados Anos Anteriores (d)</t>
  </si>
  <si>
    <t>Resultados Ano Corrente(d)</t>
  </si>
  <si>
    <t>Documento (e)</t>
  </si>
  <si>
    <t>Responsável</t>
  </si>
  <si>
    <t>Fonte dos Dados</t>
  </si>
  <si>
    <t>TI</t>
  </si>
  <si>
    <t>TII</t>
  </si>
  <si>
    <t>TIII</t>
  </si>
  <si>
    <t>TIV</t>
  </si>
  <si>
    <t>Sociedade</t>
  </si>
  <si>
    <t>Foco de Atuação</t>
  </si>
  <si>
    <t>OE1 - Combater a Criminalidade e Corrupção</t>
  </si>
  <si>
    <t>Taxa de Redução de Crimes Violentos</t>
  </si>
  <si>
    <t xml:space="preserve">Reflete o indice de variação dos "Crimes Violentos Letais e Intecionais - CVLI" atual em relação ao mesmo periodo do ano anterior </t>
  </si>
  <si>
    <t xml:space="preserve">1- (Número de CVLI Atual/Número de CVLI Ano Anterior)*100
</t>
  </si>
  <si>
    <t>%</t>
  </si>
  <si>
    <t>Trimestral</t>
  </si>
  <si>
    <t>Maior</t>
  </si>
  <si>
    <t>Planejamento Estratégico</t>
  </si>
  <si>
    <t>COACRIM</t>
  </si>
  <si>
    <t>SSPDS / SUPESP-CE</t>
  </si>
  <si>
    <t>Taxa de Redução de Crimes contra o Patrimônio</t>
  </si>
  <si>
    <t xml:space="preserve">Reflete o indice de variação dos "Crimes Violentos Contra o Patrimônio - CVP" atual em relação ao mesmo periodo do ano anterior </t>
  </si>
  <si>
    <t>1- (Número de CVP Atual/Número de CVP Ano Anterior)*100</t>
  </si>
  <si>
    <t>OE2 - Induzir as Políticas Públicas</t>
  </si>
  <si>
    <t>Taxa de Adesão dos Municípios ao Programa Vidas Preservadas</t>
  </si>
  <si>
    <t>Apresenta a quantidade de Municípios do Ceará que aderiram ao Programa Vidas Preservadas em relação ao total de municipios.</t>
  </si>
  <si>
    <t>Nº de TACs firmados / 184*100</t>
  </si>
  <si>
    <t>Anual</t>
  </si>
  <si>
    <t xml:space="preserve"> CAOPIJ</t>
  </si>
  <si>
    <t>Programa Vidas Preservadas</t>
  </si>
  <si>
    <t>Taxa de Municipios com revisão do Plano de Regime Próprio de Previdência</t>
  </si>
  <si>
    <t>Mede a quantidade de municipios com revisão do Plano de Regime Próprio de Previdência</t>
  </si>
  <si>
    <t>Nº de Municípios com Plano revisado / 184*100</t>
  </si>
  <si>
    <t xml:space="preserve"> - </t>
  </si>
  <si>
    <t xml:space="preserve">CAODPP </t>
  </si>
  <si>
    <t>Projeto Regime Próprio</t>
  </si>
  <si>
    <t>Quantidade de municíos que desenvolveram política de acolhimento - MCMA</t>
  </si>
  <si>
    <t>Mede a Quantidade de municípios que desenvolveram política de acolhimento - Minha Cidade Meu Abrigo</t>
  </si>
  <si>
    <t>N°</t>
  </si>
  <si>
    <t xml:space="preserve">CAOPIJ </t>
  </si>
  <si>
    <t>Projeto Minha Cidade Meu Abrigo II</t>
  </si>
  <si>
    <t>Taxa de Adesão dos municipios ao PREVINE - Comissões de combate a violencia nas escolas</t>
  </si>
  <si>
    <t>Mede a quantidade de municipios que aderiram ao PREVINE - Comissões de combate a violencia nas escolas, em relação ao total de municipios do Ceará</t>
  </si>
  <si>
    <t xml:space="preserve"> Número de termos
de compromissos
assinados por municipios /  Total de Municípios (184)
x 100</t>
  </si>
  <si>
    <t>CAOEDUC</t>
  </si>
  <si>
    <t>Projeto Previne</t>
  </si>
  <si>
    <t>OE4 - Zelar pelos Direitos Difusos e Coletivos</t>
  </si>
  <si>
    <t>Taxa de capacitação de entidades do terceiro setor</t>
  </si>
  <si>
    <t>Apresenta a quantidade de entidades que passam pelo processo de capacitação em relação ao total de entidades convidadas no período</t>
  </si>
  <si>
    <t>Número de Entidades Capacitadas pelo MPCE / Total de Entidades Convidadas * 100</t>
  </si>
  <si>
    <t>CAODPP</t>
  </si>
  <si>
    <t>Registro de presença dos treinamentos</t>
  </si>
  <si>
    <r>
      <t xml:space="preserve">Taxa de solicitação de </t>
    </r>
    <r>
      <rPr>
        <b/>
        <sz val="12"/>
        <rFont val="Calibri"/>
        <family val="2"/>
      </rPr>
      <t>ARF</t>
    </r>
    <r>
      <rPr>
        <sz val="12"/>
        <rFont val="Calibri"/>
        <family val="2"/>
      </rPr>
      <t xml:space="preserve"> pelas entidades capacitadas</t>
    </r>
  </si>
  <si>
    <t>Apresenta o percentual de Entidades capacitadas que deram entrada em pedido de regular funcionamento em relação as que não possuem atestado</t>
  </si>
  <si>
    <t xml:space="preserve">Nº de Entidades capacitadas que deram entrada em pedido de ARF/ Total de Entidades capacitadas*100 </t>
  </si>
  <si>
    <t>Registros de ARF</t>
  </si>
  <si>
    <r>
      <t xml:space="preserve">Taxa de Entidades Capacitadas que apresentaram projetos para o </t>
    </r>
    <r>
      <rPr>
        <b/>
        <sz val="12"/>
        <rFont val="Calibri"/>
        <family val="2"/>
      </rPr>
      <t>FDID</t>
    </r>
  </si>
  <si>
    <t>Mede relativamente a representatividade de Entidades capacitadas que apresentarama projeto do FDID frente ao total de entidades capacitadas</t>
  </si>
  <si>
    <r>
      <t xml:space="preserve">Nº de Entidades capacitadas que apresentaram projetos para financiamento do </t>
    </r>
    <r>
      <rPr>
        <b/>
        <sz val="12"/>
        <rFont val="Calibri"/>
        <family val="2"/>
      </rPr>
      <t>FDID</t>
    </r>
    <r>
      <rPr>
        <b/>
        <vertAlign val="superscript"/>
        <sz val="12"/>
        <rFont val="Calibri"/>
        <family val="2"/>
      </rPr>
      <t>(8)</t>
    </r>
    <r>
      <rPr>
        <sz val="12"/>
        <rFont val="Calibri"/>
        <family val="2"/>
      </rPr>
      <t>/ Total de Entidades capacitadas *100</t>
    </r>
  </si>
  <si>
    <t>FDID</t>
  </si>
  <si>
    <t>Registro FDID</t>
  </si>
  <si>
    <r>
      <t xml:space="preserve">Taxa de aprovação de projetos pelo </t>
    </r>
    <r>
      <rPr>
        <b/>
        <sz val="12"/>
        <rFont val="Calibri"/>
        <family val="2"/>
      </rPr>
      <t xml:space="preserve">FDID </t>
    </r>
    <r>
      <rPr>
        <sz val="12"/>
        <rFont val="Calibri"/>
        <family val="2"/>
      </rPr>
      <t xml:space="preserve">de Entidades Capacitadas </t>
    </r>
  </si>
  <si>
    <t xml:space="preserve">Mede relativamente a representatividade de projetos de Entidades capacitadas aprovados pelo FDID frente ao total de projetos apresentado por entidades capacitadas </t>
  </si>
  <si>
    <t>Nº de Entidades capacitadas que tiveram projetos aprovados para financiamento do FDID/ Total de Entidades capacitadas que apresentaram projetos*100</t>
  </si>
  <si>
    <t>Relacionamento Institucional e com a Sociedade</t>
  </si>
  <si>
    <t>OE5 - Fortalecer as Parcerias Institucionais</t>
  </si>
  <si>
    <t>Quantidade de Convênios firmados ou renovados</t>
  </si>
  <si>
    <t>Apresenta a quantidade de Convênios a serem mantidos ou celebrados no ano.</t>
  </si>
  <si>
    <t>ASPLAN</t>
  </si>
  <si>
    <t>Controle de Convênios</t>
  </si>
  <si>
    <t>OE6 - Aprimorar a Comunicação com a Sociedade</t>
  </si>
  <si>
    <t>Divulgação da Imagem do MPCE</t>
  </si>
  <si>
    <t>Campanhas externas realizadas</t>
  </si>
  <si>
    <t>ASCOM</t>
  </si>
  <si>
    <t>Controle interno ASCOM</t>
  </si>
  <si>
    <t>Acompanhamento de Imagem do MPCE junto a Sociedade</t>
  </si>
  <si>
    <t xml:space="preserve">Apresenta a quantidade de clippings gerados MPCE </t>
  </si>
  <si>
    <t>Procedimentos Internos</t>
  </si>
  <si>
    <t>Ambiente Organizacional</t>
  </si>
  <si>
    <t>OE7 - Promover a Melhoria do Clima Organizacional</t>
  </si>
  <si>
    <t>Quantidade de eventos de integração realizados</t>
  </si>
  <si>
    <t>Eventos realizados pela Secretaria de Recursos Humanos com intuito de gerar integração e melhoria do clima organizacional</t>
  </si>
  <si>
    <t>Semestral</t>
  </si>
  <si>
    <t>SRH</t>
  </si>
  <si>
    <t>Registro da SRH</t>
  </si>
  <si>
    <t>OE8 - Aprimorar a Comunicação Interna</t>
  </si>
  <si>
    <t xml:space="preserve">Comunicação interna </t>
  </si>
  <si>
    <t>Apresenta a quantidade de material interno publicado (Campanhas internas realizadas)</t>
  </si>
  <si>
    <t>Eficiência e Gestão</t>
  </si>
  <si>
    <t>OE9 - Estruturar os Processos de Gestão</t>
  </si>
  <si>
    <t>Índice de Processos Mapeados</t>
  </si>
  <si>
    <t>Reflete a Quantidade de processos mapeados (mapeamento de fluxo por atividade) em relação ao total previsto para mapeamento no período</t>
  </si>
  <si>
    <t>Quantidade de processos mapeados/ Quantidade de Processos Previstos para mapeamento no período * 100</t>
  </si>
  <si>
    <t>NUGEP</t>
  </si>
  <si>
    <t>Projeto Automação</t>
  </si>
  <si>
    <t>OE10 - Melhorar o Desempenho dos Processos Administrativos</t>
  </si>
  <si>
    <t>Taxa de execução dos projetos  (Meio) do Planejamento Estratégico</t>
  </si>
  <si>
    <t>Mede relativamente o percentual de execução do portfólio de projetos vigente para o período</t>
  </si>
  <si>
    <t>Quantidade de Entregas Realizadas / Quantidade de Entregas Previstas * 100</t>
  </si>
  <si>
    <t>Painel Projetos</t>
  </si>
  <si>
    <t>Recursos e Infraestrutura</t>
  </si>
  <si>
    <t>Desenvolvimento e Gestão de Pessoas</t>
  </si>
  <si>
    <t>OE11 - Promover o Aperfeiçoamento Funcional</t>
  </si>
  <si>
    <t>Taxa de Cumprimento do plano de capacitação</t>
  </si>
  <si>
    <t>Cumprimento da trilha de aprendizagem da gestão por competências</t>
  </si>
  <si>
    <t>Treinamentos realizados conforme a trilha / Treinamentos da trilha * 100</t>
  </si>
  <si>
    <t>SERH</t>
  </si>
  <si>
    <t>Trilhas - Gestão por Competências</t>
  </si>
  <si>
    <t>Quantidade de Pessoas Capacitadas</t>
  </si>
  <si>
    <t>Apresenta a quantidade de servidores capacitados conforme trilhas de aprendizagem da gestão por competências</t>
  </si>
  <si>
    <t>Soma de Pessoas Capacitadas</t>
  </si>
  <si>
    <t>-</t>
  </si>
  <si>
    <t>O12 - Adequar a Estrutura Organizacional</t>
  </si>
  <si>
    <t>Relação de Membro por Habitante</t>
  </si>
  <si>
    <t>Apresenta a representatividade de Membros do MP-CE por 100 mil habitantes no período</t>
  </si>
  <si>
    <t>Quantidade de Membros / 100 mil habitantes</t>
  </si>
  <si>
    <t>Membros/100 mil habitantes</t>
  </si>
  <si>
    <t>SEGE</t>
  </si>
  <si>
    <t>Controle interno SEGE</t>
  </si>
  <si>
    <t>Infraestrutura, Informatização e Tecnologia</t>
  </si>
  <si>
    <t>OE13 - Informatizar os Processos</t>
  </si>
  <si>
    <t>% de Automação dos Processos Priorizados</t>
  </si>
  <si>
    <t>Reflete relativamente a quantidade de processos mapeados que foram automatizados em relação ao total de processos criticos mapeados</t>
  </si>
  <si>
    <t xml:space="preserve"> Total de Processos Automatizados / Total de Processos Criticos Mapeados</t>
  </si>
  <si>
    <t>SETIN</t>
  </si>
  <si>
    <t>OE14 - Adequar a Infraestrutura</t>
  </si>
  <si>
    <t>% Sede de Promotorias estruturadas</t>
  </si>
  <si>
    <t>Apresenta a quantidade de Sede Promotorias estruturadas em relação ao total previsto no projeto de estrutaração e qualificação de Sedes de Promotorias de Justiça</t>
  </si>
  <si>
    <t>Quantidade de sede de promotorias estruturadas / 11</t>
  </si>
  <si>
    <t>SEAD/NAE</t>
  </si>
  <si>
    <t>Projeto de Estruturação e Qualificação de Sedes</t>
  </si>
  <si>
    <t>Gestão dos Recursos Financeiros</t>
  </si>
  <si>
    <t>OE15 - Aprimorar a Gestão dos Recursos Orçamentários</t>
  </si>
  <si>
    <t>% de aplicação dos recursos em Investimento</t>
  </si>
  <si>
    <t>Reflete o total de recursos aplicados em invetimento (PGJ + FRMMP) em relação ao total de gastos (PGJ + FRMMP)</t>
  </si>
  <si>
    <t>Recursos  alocados com Investimento / Valor Total dos Gastos</t>
  </si>
  <si>
    <t>SEFIN</t>
  </si>
  <si>
    <t>Investimentos/Lei+Credito</t>
  </si>
  <si>
    <t>Cumprimento do Orçamento</t>
  </si>
  <si>
    <t>Mede a execução do orçamento (PGJ + FRMMP) em relação ao previsto para o período</t>
  </si>
  <si>
    <t>Valor Gasto / Valor do Orçamento</t>
  </si>
  <si>
    <t>99% - 100%</t>
  </si>
  <si>
    <t>Relatório SIOF - %Pago</t>
  </si>
  <si>
    <t>Participação na RCL do Estado</t>
  </si>
  <si>
    <t>Reflete o valor executado do orçamento em relação a Receita Corrente Liquida do Estado no período</t>
  </si>
  <si>
    <t>Valor Executado MPCE / RCL Executada</t>
  </si>
  <si>
    <t>Menor</t>
  </si>
  <si>
    <t>Valor executado(Pago-SIOF)/RCL</t>
  </si>
  <si>
    <t>% de Resto a Pagar</t>
  </si>
  <si>
    <t>Apresenta relativamente o total inscrito em resto a pagar no periodo (PGJ + FRMMP) em relação ao valor executado no orçamento (PGJ + FRMMP)</t>
  </si>
  <si>
    <t>Valor em Restos a Pagar / Valor Executado</t>
  </si>
  <si>
    <t>Restos a pagar não processados / Lei+Crédito</t>
  </si>
  <si>
    <t>OE16 - Captar Recursos Externos</t>
  </si>
  <si>
    <t>Taxa de Captação de Recursos extra Tesouro</t>
  </si>
  <si>
    <t>Mede relativamente o valor total captado extra tesouro em relação ao total de recursos  (PGJ + FRMMP)</t>
  </si>
  <si>
    <t>Valor Captados Extra Tesouro / Total de Recursos (Lei + Créditos Adicionais)*100</t>
  </si>
  <si>
    <t>Credito Orçamentário e Receita Própria / Lei+Crédito</t>
  </si>
  <si>
    <t xml:space="preserve">Resultados Alcançados                                             </t>
  </si>
  <si>
    <t>Relatório de Gestão</t>
  </si>
  <si>
    <t>Índice do Resultado Orçamentário</t>
  </si>
  <si>
    <t>Reflete se os recursos "arrecadados" foram utilizados na execução das despesas do exercício.</t>
  </si>
  <si>
    <t>Receita Executada x 100 / Despesa Executada</t>
  </si>
  <si>
    <t>Índice de Execução da Despesa</t>
  </si>
  <si>
    <t>Mede a execução do Orçamento da PGJ considerando o planejado em relação ao executado</t>
  </si>
  <si>
    <t>Despesa Executada x 100 / Despesa Fixada</t>
  </si>
  <si>
    <t>Dados atualizados em 09.08.22 pela ASPLAN e NUGEP.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</si>
</sst>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charset val="1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12"/>
      <color rgb="FFFF0000"/>
      <name val="Calibri"/>
      <family val="2"/>
    </font>
    <font>
      <sz val="9"/>
      <color rgb="FF000000"/>
      <name val="Arial Narrow"/>
      <family val="2"/>
      <charset val="1"/>
    </font>
    <font>
      <sz val="1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rgb="FF00FF00"/>
        <bgColor rgb="FF33CCCC"/>
      </patternFill>
    </fill>
    <fill>
      <patternFill patternType="solid">
        <fgColor rgb="FFE2F0D9"/>
        <bgColor rgb="FFCCFFCC"/>
      </patternFill>
    </fill>
    <fill>
      <patternFill patternType="solid">
        <fgColor theme="9" tint="0.79998168889431442"/>
        <bgColor rgb="FFCCFFFF"/>
      </patternFill>
    </fill>
    <fill>
      <patternFill patternType="solid">
        <fgColor rgb="FFFFFFFF"/>
        <bgColor rgb="FFE2F0D9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Border="0" applyProtection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9" fontId="7" fillId="0" borderId="4" xfId="0" applyNumberFormat="1" applyFont="1" applyBorder="1" applyAlignment="1">
      <alignment horizontal="center"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0" fontId="8" fillId="0" borderId="0" xfId="2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7" fillId="0" borderId="2" xfId="1" applyNumberFormat="1" applyFont="1" applyBorder="1" applyAlignment="1" applyProtection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9" fontId="7" fillId="0" borderId="2" xfId="1" applyFont="1" applyBorder="1" applyAlignment="1" applyProtection="1">
      <alignment horizontal="center"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3" fillId="0" borderId="0" xfId="0" applyFont="1" applyAlignment="1">
      <alignment horizontal="left"/>
    </xf>
    <xf numFmtId="0" fontId="11" fillId="0" borderId="0" xfId="0" applyFont="1"/>
    <xf numFmtId="0" fontId="3" fillId="6" borderId="0" xfId="0" applyFont="1" applyFill="1"/>
    <xf numFmtId="0" fontId="3" fillId="6" borderId="0" xfId="0" applyFont="1" applyFill="1" applyAlignment="1">
      <alignment horizontal="left"/>
    </xf>
    <xf numFmtId="0" fontId="13" fillId="0" borderId="0" xfId="0" applyFont="1" applyAlignment="1">
      <alignment horizontal="center" vertical="center"/>
    </xf>
    <xf numFmtId="9" fontId="7" fillId="0" borderId="4" xfId="1" applyFont="1" applyBorder="1" applyAlignment="1" applyProtection="1">
      <alignment horizontal="center" vertical="center" wrapText="1"/>
    </xf>
    <xf numFmtId="9" fontId="7" fillId="0" borderId="6" xfId="1" applyFont="1" applyBorder="1" applyAlignment="1" applyProtection="1">
      <alignment horizontal="center"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10" fontId="7" fillId="0" borderId="5" xfId="0" applyNumberFormat="1" applyFont="1" applyBorder="1" applyAlignment="1">
      <alignment horizontal="center" vertical="center" wrapText="1"/>
    </xf>
    <xf numFmtId="10" fontId="7" fillId="0" borderId="6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493920</xdr:colOff>
      <xdr:row>0</xdr:row>
      <xdr:rowOff>588960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3583CE3-AD48-4CF5-AA0B-6D121F6FEDC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474995" cy="58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2DFD9-1009-4D02-A2D0-A44F81C6AB7E}">
  <dimension ref="A1:AMH44"/>
  <sheetViews>
    <sheetView showGridLines="0" tabSelected="1" zoomScale="110" zoomScaleNormal="110" workbookViewId="0">
      <selection activeCell="P34" sqref="P34"/>
    </sheetView>
  </sheetViews>
  <sheetFormatPr defaultColWidth="7.5703125" defaultRowHeight="15.75" x14ac:dyDescent="0.25"/>
  <cols>
    <col min="1" max="1" width="14.7109375" style="1" customWidth="1"/>
    <col min="2" max="2" width="18.42578125" style="1" customWidth="1"/>
    <col min="3" max="3" width="21" style="1" customWidth="1"/>
    <col min="4" max="4" width="7.42578125" style="1" bestFit="1" customWidth="1"/>
    <col min="5" max="5" width="30.140625" style="1" customWidth="1"/>
    <col min="6" max="6" width="45" style="28" bestFit="1" customWidth="1"/>
    <col min="7" max="7" width="58.140625" style="1" customWidth="1"/>
    <col min="8" max="8" width="10.42578125" style="1" customWidth="1"/>
    <col min="9" max="9" width="15.42578125" style="4" customWidth="1"/>
    <col min="10" max="11" width="11.85546875" style="4" customWidth="1"/>
    <col min="12" max="12" width="14.42578125" style="5" customWidth="1"/>
    <col min="13" max="14" width="11.5703125" style="1" bestFit="1" customWidth="1"/>
    <col min="15" max="18" width="10.85546875" style="1" customWidth="1"/>
    <col min="19" max="19" width="16.5703125" style="1" customWidth="1"/>
    <col min="20" max="20" width="13.140625" style="1" bestFit="1" customWidth="1"/>
    <col min="21" max="21" width="17.42578125" style="1" bestFit="1" customWidth="1"/>
    <col min="22" max="1022" width="7.5703125" style="1"/>
  </cols>
  <sheetData>
    <row r="1" spans="1:22" ht="46.9" customHeight="1" x14ac:dyDescent="0.25">
      <c r="A1" s="50" t="s">
        <v>169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22" ht="9.75" customHeight="1" x14ac:dyDescent="0.25">
      <c r="A2" s="2"/>
      <c r="B2" s="2"/>
      <c r="C2" s="2"/>
      <c r="D2" s="2"/>
      <c r="E2" s="2"/>
      <c r="F2" s="3"/>
      <c r="G2" s="2"/>
      <c r="H2" s="2"/>
    </row>
    <row r="3" spans="1:22" s="7" customFormat="1" ht="18.75" customHeight="1" x14ac:dyDescent="0.25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5" t="s">
        <v>5</v>
      </c>
      <c r="G3" s="45" t="s">
        <v>6</v>
      </c>
      <c r="H3" s="43" t="s">
        <v>7</v>
      </c>
      <c r="I3" s="43" t="s">
        <v>8</v>
      </c>
      <c r="J3" s="43" t="s">
        <v>9</v>
      </c>
      <c r="K3" s="6" t="s">
        <v>10</v>
      </c>
      <c r="L3" s="47" t="s">
        <v>11</v>
      </c>
      <c r="M3" s="48"/>
      <c r="N3" s="49"/>
      <c r="O3" s="43" t="s">
        <v>12</v>
      </c>
      <c r="P3" s="43"/>
      <c r="Q3" s="43"/>
      <c r="R3" s="43"/>
      <c r="S3" s="43" t="s">
        <v>13</v>
      </c>
      <c r="T3" s="43" t="s">
        <v>14</v>
      </c>
      <c r="U3" s="43" t="s">
        <v>15</v>
      </c>
    </row>
    <row r="4" spans="1:22" s="7" customFormat="1" ht="33.6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>
        <v>2022</v>
      </c>
      <c r="L4" s="45">
        <v>2019</v>
      </c>
      <c r="M4" s="43">
        <v>2020</v>
      </c>
      <c r="N4" s="43">
        <v>2021</v>
      </c>
      <c r="O4" s="43">
        <v>2022</v>
      </c>
      <c r="P4" s="43"/>
      <c r="Q4" s="43"/>
      <c r="R4" s="43"/>
      <c r="S4" s="43"/>
      <c r="T4" s="43"/>
      <c r="U4" s="43"/>
    </row>
    <row r="5" spans="1:22" s="7" customFormat="1" ht="22.5" customHeight="1" x14ac:dyDescent="0.25">
      <c r="A5" s="43"/>
      <c r="B5" s="43"/>
      <c r="C5" s="43"/>
      <c r="D5" s="43"/>
      <c r="E5" s="43"/>
      <c r="F5" s="45"/>
      <c r="G5" s="45"/>
      <c r="H5" s="43"/>
      <c r="I5" s="43"/>
      <c r="J5" s="43"/>
      <c r="K5" s="43"/>
      <c r="L5" s="46"/>
      <c r="M5" s="43"/>
      <c r="N5" s="43"/>
      <c r="O5" s="8" t="s">
        <v>16</v>
      </c>
      <c r="P5" s="8" t="s">
        <v>17</v>
      </c>
      <c r="Q5" s="8" t="s">
        <v>18</v>
      </c>
      <c r="R5" s="8" t="s">
        <v>19</v>
      </c>
      <c r="S5" s="43"/>
      <c r="T5" s="43"/>
      <c r="U5" s="43"/>
    </row>
    <row r="6" spans="1:22" s="4" customFormat="1" ht="51.75" customHeight="1" x14ac:dyDescent="0.25">
      <c r="A6" s="38" t="s">
        <v>20</v>
      </c>
      <c r="B6" s="38" t="s">
        <v>21</v>
      </c>
      <c r="C6" s="40" t="s">
        <v>22</v>
      </c>
      <c r="D6" s="9">
        <v>1</v>
      </c>
      <c r="E6" s="10" t="s">
        <v>23</v>
      </c>
      <c r="F6" s="11" t="s">
        <v>24</v>
      </c>
      <c r="G6" s="10" t="s">
        <v>25</v>
      </c>
      <c r="H6" s="10" t="s">
        <v>26</v>
      </c>
      <c r="I6" s="10" t="s">
        <v>27</v>
      </c>
      <c r="J6" s="10" t="s">
        <v>28</v>
      </c>
      <c r="K6" s="12">
        <v>0.1</v>
      </c>
      <c r="L6" s="12">
        <f>1-(2257/4518)</f>
        <v>0.50044267374944673</v>
      </c>
      <c r="M6" s="12">
        <f>1-(4039/2257)</f>
        <v>-0.78954364200265847</v>
      </c>
      <c r="N6" s="12">
        <f>1-(3299/4039)</f>
        <v>0.18321366674919537</v>
      </c>
      <c r="O6" s="13">
        <v>6.3354037267080776E-2</v>
      </c>
      <c r="P6" s="13">
        <v>8.4382871536523907E-2</v>
      </c>
      <c r="Q6" s="13" t="s">
        <v>45</v>
      </c>
      <c r="R6" s="13" t="s">
        <v>45</v>
      </c>
      <c r="S6" s="10" t="s">
        <v>29</v>
      </c>
      <c r="T6" s="10" t="s">
        <v>30</v>
      </c>
      <c r="U6" s="10" t="s">
        <v>31</v>
      </c>
    </row>
    <row r="7" spans="1:22" s="4" customFormat="1" ht="51.75" customHeight="1" x14ac:dyDescent="0.25">
      <c r="A7" s="38"/>
      <c r="B7" s="38"/>
      <c r="C7" s="40"/>
      <c r="D7" s="9">
        <v>2</v>
      </c>
      <c r="E7" s="10" t="s">
        <v>32</v>
      </c>
      <c r="F7" s="11" t="s">
        <v>33</v>
      </c>
      <c r="G7" s="10" t="s">
        <v>34</v>
      </c>
      <c r="H7" s="10" t="s">
        <v>26</v>
      </c>
      <c r="I7" s="10" t="s">
        <v>27</v>
      </c>
      <c r="J7" s="10" t="s">
        <v>28</v>
      </c>
      <c r="K7" s="12">
        <v>0.1</v>
      </c>
      <c r="L7" s="12">
        <f>1-(49579/64513)</f>
        <v>0.23148822717901818</v>
      </c>
      <c r="M7" s="12">
        <f>1-(53956/49579)</f>
        <v>-8.8283345771395183E-2</v>
      </c>
      <c r="N7" s="12">
        <f>1-(48141/53956)</f>
        <v>0.10777300022240344</v>
      </c>
      <c r="O7" s="13">
        <v>9.460946094609457E-2</v>
      </c>
      <c r="P7" s="13">
        <v>3.3996754078756353E-2</v>
      </c>
      <c r="Q7" s="13" t="s">
        <v>45</v>
      </c>
      <c r="R7" s="13" t="s">
        <v>45</v>
      </c>
      <c r="S7" s="10" t="s">
        <v>29</v>
      </c>
      <c r="T7" s="10" t="s">
        <v>30</v>
      </c>
      <c r="U7" s="10" t="s">
        <v>31</v>
      </c>
      <c r="V7" s="14"/>
    </row>
    <row r="8" spans="1:22" s="4" customFormat="1" ht="47.25" customHeight="1" x14ac:dyDescent="0.25">
      <c r="A8" s="38"/>
      <c r="B8" s="38"/>
      <c r="C8" s="40" t="s">
        <v>35</v>
      </c>
      <c r="D8" s="9">
        <v>3</v>
      </c>
      <c r="E8" s="10" t="s">
        <v>36</v>
      </c>
      <c r="F8" s="11" t="s">
        <v>37</v>
      </c>
      <c r="G8" s="10" t="s">
        <v>38</v>
      </c>
      <c r="H8" s="10" t="s">
        <v>26</v>
      </c>
      <c r="I8" s="10" t="s">
        <v>39</v>
      </c>
      <c r="J8" s="15" t="s">
        <v>28</v>
      </c>
      <c r="K8" s="16">
        <v>0.45</v>
      </c>
      <c r="L8" s="12">
        <f>50/184</f>
        <v>0.27173913043478259</v>
      </c>
      <c r="M8" s="12">
        <f>50/184</f>
        <v>0.27173913043478259</v>
      </c>
      <c r="N8" s="12">
        <f>73/184</f>
        <v>0.39673913043478259</v>
      </c>
      <c r="O8" s="35" t="s">
        <v>45</v>
      </c>
      <c r="P8" s="36"/>
      <c r="Q8" s="36"/>
      <c r="R8" s="37"/>
      <c r="S8" s="10" t="s">
        <v>29</v>
      </c>
      <c r="T8" s="10" t="s">
        <v>40</v>
      </c>
      <c r="U8" s="10" t="s">
        <v>41</v>
      </c>
    </row>
    <row r="9" spans="1:22" s="4" customFormat="1" ht="47.25" customHeight="1" x14ac:dyDescent="0.25">
      <c r="A9" s="38"/>
      <c r="B9" s="38"/>
      <c r="C9" s="40"/>
      <c r="D9" s="9">
        <v>4</v>
      </c>
      <c r="E9" s="10" t="s">
        <v>42</v>
      </c>
      <c r="F9" s="11" t="s">
        <v>43</v>
      </c>
      <c r="G9" s="10" t="s">
        <v>44</v>
      </c>
      <c r="H9" s="10" t="s">
        <v>26</v>
      </c>
      <c r="I9" s="10" t="s">
        <v>39</v>
      </c>
      <c r="J9" s="15" t="s">
        <v>28</v>
      </c>
      <c r="K9" s="17">
        <v>6.5000000000000002E-2</v>
      </c>
      <c r="L9" s="12" t="s">
        <v>45</v>
      </c>
      <c r="M9" s="12" t="s">
        <v>45</v>
      </c>
      <c r="N9" s="12" t="s">
        <v>45</v>
      </c>
      <c r="O9" s="35" t="s">
        <v>45</v>
      </c>
      <c r="P9" s="36"/>
      <c r="Q9" s="36"/>
      <c r="R9" s="37"/>
      <c r="S9" s="10" t="s">
        <v>29</v>
      </c>
      <c r="T9" s="10" t="s">
        <v>46</v>
      </c>
      <c r="U9" s="10" t="s">
        <v>47</v>
      </c>
    </row>
    <row r="10" spans="1:22" s="4" customFormat="1" ht="47.25" customHeight="1" x14ac:dyDescent="0.25">
      <c r="A10" s="38"/>
      <c r="B10" s="38"/>
      <c r="C10" s="40"/>
      <c r="D10" s="9">
        <v>5</v>
      </c>
      <c r="E10" s="10" t="s">
        <v>48</v>
      </c>
      <c r="F10" s="11" t="s">
        <v>49</v>
      </c>
      <c r="G10" s="10" t="s">
        <v>45</v>
      </c>
      <c r="H10" s="10" t="s">
        <v>50</v>
      </c>
      <c r="I10" s="10" t="s">
        <v>39</v>
      </c>
      <c r="J10" s="15" t="s">
        <v>28</v>
      </c>
      <c r="K10" s="18">
        <v>92</v>
      </c>
      <c r="L10" s="18" t="s">
        <v>45</v>
      </c>
      <c r="M10" s="18">
        <v>45</v>
      </c>
      <c r="N10" s="18">
        <v>65</v>
      </c>
      <c r="O10" s="35" t="s">
        <v>45</v>
      </c>
      <c r="P10" s="36"/>
      <c r="Q10" s="36"/>
      <c r="R10" s="37"/>
      <c r="S10" s="10" t="s">
        <v>29</v>
      </c>
      <c r="T10" s="10" t="s">
        <v>51</v>
      </c>
      <c r="U10" s="10" t="s">
        <v>52</v>
      </c>
    </row>
    <row r="11" spans="1:22" s="4" customFormat="1" ht="63" x14ac:dyDescent="0.25">
      <c r="A11" s="38"/>
      <c r="B11" s="38"/>
      <c r="C11" s="40"/>
      <c r="D11" s="9">
        <v>6</v>
      </c>
      <c r="E11" s="10" t="s">
        <v>53</v>
      </c>
      <c r="F11" s="11" t="s">
        <v>54</v>
      </c>
      <c r="G11" s="10" t="s">
        <v>55</v>
      </c>
      <c r="H11" s="10" t="s">
        <v>26</v>
      </c>
      <c r="I11" s="10" t="s">
        <v>39</v>
      </c>
      <c r="J11" s="15" t="s">
        <v>28</v>
      </c>
      <c r="K11" s="16">
        <v>0.3</v>
      </c>
      <c r="L11" s="12" t="s">
        <v>45</v>
      </c>
      <c r="M11" s="12" t="s">
        <v>45</v>
      </c>
      <c r="N11" s="12" t="s">
        <v>45</v>
      </c>
      <c r="O11" s="35" t="s">
        <v>45</v>
      </c>
      <c r="P11" s="36"/>
      <c r="Q11" s="36"/>
      <c r="R11" s="37"/>
      <c r="S11" s="10" t="s">
        <v>29</v>
      </c>
      <c r="T11" s="10" t="s">
        <v>56</v>
      </c>
      <c r="U11" s="10" t="s">
        <v>57</v>
      </c>
    </row>
    <row r="12" spans="1:22" s="4" customFormat="1" ht="63" x14ac:dyDescent="0.25">
      <c r="A12" s="38"/>
      <c r="B12" s="38"/>
      <c r="C12" s="44" t="s">
        <v>58</v>
      </c>
      <c r="D12" s="9">
        <v>7</v>
      </c>
      <c r="E12" s="10" t="s">
        <v>59</v>
      </c>
      <c r="F12" s="11" t="s">
        <v>60</v>
      </c>
      <c r="G12" s="10" t="s">
        <v>61</v>
      </c>
      <c r="H12" s="10" t="s">
        <v>26</v>
      </c>
      <c r="I12" s="10" t="s">
        <v>39</v>
      </c>
      <c r="J12" s="10" t="s">
        <v>28</v>
      </c>
      <c r="K12" s="16">
        <v>0.7</v>
      </c>
      <c r="L12" s="12">
        <v>0.7</v>
      </c>
      <c r="M12" s="16">
        <v>0.7</v>
      </c>
      <c r="N12" s="16">
        <v>0.7</v>
      </c>
      <c r="O12" s="35" t="s">
        <v>45</v>
      </c>
      <c r="P12" s="36"/>
      <c r="Q12" s="36"/>
      <c r="R12" s="37"/>
      <c r="S12" s="10" t="s">
        <v>29</v>
      </c>
      <c r="T12" s="10" t="s">
        <v>62</v>
      </c>
      <c r="U12" s="10" t="s">
        <v>63</v>
      </c>
    </row>
    <row r="13" spans="1:22" s="4" customFormat="1" ht="63" x14ac:dyDescent="0.25">
      <c r="A13" s="38"/>
      <c r="B13" s="38"/>
      <c r="C13" s="44"/>
      <c r="D13" s="9">
        <v>8</v>
      </c>
      <c r="E13" s="10" t="s">
        <v>64</v>
      </c>
      <c r="F13" s="11" t="s">
        <v>65</v>
      </c>
      <c r="G13" s="10" t="s">
        <v>66</v>
      </c>
      <c r="H13" s="10" t="s">
        <v>26</v>
      </c>
      <c r="I13" s="10" t="s">
        <v>39</v>
      </c>
      <c r="J13" s="10" t="s">
        <v>28</v>
      </c>
      <c r="K13" s="16">
        <v>0.9</v>
      </c>
      <c r="L13" s="12">
        <v>0.9</v>
      </c>
      <c r="M13" s="16">
        <v>0.9</v>
      </c>
      <c r="N13" s="16">
        <v>0.9</v>
      </c>
      <c r="O13" s="35" t="s">
        <v>45</v>
      </c>
      <c r="P13" s="36"/>
      <c r="Q13" s="36"/>
      <c r="R13" s="37"/>
      <c r="S13" s="10" t="s">
        <v>29</v>
      </c>
      <c r="T13" s="10" t="s">
        <v>62</v>
      </c>
      <c r="U13" s="10" t="s">
        <v>67</v>
      </c>
    </row>
    <row r="14" spans="1:22" s="4" customFormat="1" ht="47.25" customHeight="1" x14ac:dyDescent="0.25">
      <c r="A14" s="38"/>
      <c r="B14" s="38"/>
      <c r="C14" s="44"/>
      <c r="D14" s="9">
        <v>9</v>
      </c>
      <c r="E14" s="10" t="s">
        <v>68</v>
      </c>
      <c r="F14" s="11" t="s">
        <v>69</v>
      </c>
      <c r="G14" s="10" t="s">
        <v>70</v>
      </c>
      <c r="H14" s="10" t="s">
        <v>26</v>
      </c>
      <c r="I14" s="10" t="s">
        <v>39</v>
      </c>
      <c r="J14" s="10" t="s">
        <v>28</v>
      </c>
      <c r="K14" s="16">
        <v>0.7</v>
      </c>
      <c r="L14" s="12" t="s">
        <v>45</v>
      </c>
      <c r="M14" s="12" t="s">
        <v>45</v>
      </c>
      <c r="N14" s="12" t="s">
        <v>45</v>
      </c>
      <c r="O14" s="35" t="s">
        <v>45</v>
      </c>
      <c r="P14" s="36"/>
      <c r="Q14" s="36"/>
      <c r="R14" s="37"/>
      <c r="S14" s="10" t="s">
        <v>29</v>
      </c>
      <c r="T14" s="10" t="s">
        <v>71</v>
      </c>
      <c r="U14" s="10" t="s">
        <v>72</v>
      </c>
    </row>
    <row r="15" spans="1:22" s="4" customFormat="1" ht="47.25" customHeight="1" x14ac:dyDescent="0.25">
      <c r="A15" s="38"/>
      <c r="B15" s="38"/>
      <c r="C15" s="44"/>
      <c r="D15" s="9">
        <v>10</v>
      </c>
      <c r="E15" s="10" t="s">
        <v>73</v>
      </c>
      <c r="F15" s="11" t="s">
        <v>74</v>
      </c>
      <c r="G15" s="10" t="s">
        <v>75</v>
      </c>
      <c r="H15" s="10" t="s">
        <v>26</v>
      </c>
      <c r="I15" s="10" t="s">
        <v>39</v>
      </c>
      <c r="J15" s="10" t="s">
        <v>28</v>
      </c>
      <c r="K15" s="16">
        <v>0.05</v>
      </c>
      <c r="L15" s="12" t="s">
        <v>45</v>
      </c>
      <c r="M15" s="12" t="s">
        <v>45</v>
      </c>
      <c r="N15" s="12" t="s">
        <v>45</v>
      </c>
      <c r="O15" s="35" t="s">
        <v>45</v>
      </c>
      <c r="P15" s="36"/>
      <c r="Q15" s="36"/>
      <c r="R15" s="37"/>
      <c r="S15" s="10" t="s">
        <v>29</v>
      </c>
      <c r="T15" s="10" t="s">
        <v>71</v>
      </c>
      <c r="U15" s="10" t="s">
        <v>72</v>
      </c>
    </row>
    <row r="16" spans="1:22" s="4" customFormat="1" ht="47.25" customHeight="1" x14ac:dyDescent="0.25">
      <c r="A16" s="38"/>
      <c r="B16" s="38" t="s">
        <v>76</v>
      </c>
      <c r="C16" s="19" t="s">
        <v>77</v>
      </c>
      <c r="D16" s="9">
        <v>11</v>
      </c>
      <c r="E16" s="10" t="s">
        <v>78</v>
      </c>
      <c r="F16" s="11" t="s">
        <v>79</v>
      </c>
      <c r="G16" s="10" t="s">
        <v>45</v>
      </c>
      <c r="H16" s="10" t="s">
        <v>50</v>
      </c>
      <c r="I16" s="10" t="s">
        <v>39</v>
      </c>
      <c r="J16" s="10" t="s">
        <v>28</v>
      </c>
      <c r="K16" s="20">
        <v>67</v>
      </c>
      <c r="L16" s="20">
        <v>50</v>
      </c>
      <c r="M16" s="21">
        <v>50</v>
      </c>
      <c r="N16" s="21">
        <v>50</v>
      </c>
      <c r="O16" s="35" t="s">
        <v>45</v>
      </c>
      <c r="P16" s="36"/>
      <c r="Q16" s="36"/>
      <c r="R16" s="37"/>
      <c r="S16" s="10" t="s">
        <v>29</v>
      </c>
      <c r="T16" s="10" t="s">
        <v>80</v>
      </c>
      <c r="U16" s="10" t="s">
        <v>81</v>
      </c>
    </row>
    <row r="17" spans="1:21" s="4" customFormat="1" ht="47.25" customHeight="1" x14ac:dyDescent="0.25">
      <c r="A17" s="38"/>
      <c r="B17" s="38"/>
      <c r="C17" s="41" t="s">
        <v>82</v>
      </c>
      <c r="D17" s="9">
        <v>12</v>
      </c>
      <c r="E17" s="10" t="s">
        <v>83</v>
      </c>
      <c r="F17" s="11" t="s">
        <v>84</v>
      </c>
      <c r="G17" s="10" t="s">
        <v>45</v>
      </c>
      <c r="H17" s="10" t="s">
        <v>50</v>
      </c>
      <c r="I17" s="10" t="s">
        <v>39</v>
      </c>
      <c r="J17" s="10" t="s">
        <v>28</v>
      </c>
      <c r="K17" s="20">
        <v>80</v>
      </c>
      <c r="L17" s="12" t="s">
        <v>45</v>
      </c>
      <c r="M17" s="12" t="s">
        <v>45</v>
      </c>
      <c r="N17" s="21">
        <v>73</v>
      </c>
      <c r="O17" s="35" t="s">
        <v>45</v>
      </c>
      <c r="P17" s="36"/>
      <c r="Q17" s="36"/>
      <c r="R17" s="37"/>
      <c r="S17" s="10" t="s">
        <v>29</v>
      </c>
      <c r="T17" s="10" t="s">
        <v>85</v>
      </c>
      <c r="U17" s="10" t="s">
        <v>86</v>
      </c>
    </row>
    <row r="18" spans="1:21" s="4" customFormat="1" ht="47.25" customHeight="1" x14ac:dyDescent="0.25">
      <c r="A18" s="38"/>
      <c r="B18" s="38"/>
      <c r="C18" s="42"/>
      <c r="D18" s="9">
        <v>13</v>
      </c>
      <c r="E18" s="10" t="s">
        <v>87</v>
      </c>
      <c r="F18" s="11" t="s">
        <v>88</v>
      </c>
      <c r="G18" s="10" t="s">
        <v>45</v>
      </c>
      <c r="H18" s="10" t="s">
        <v>50</v>
      </c>
      <c r="I18" s="10" t="s">
        <v>39</v>
      </c>
      <c r="J18" s="15" t="s">
        <v>28</v>
      </c>
      <c r="K18" s="20">
        <v>1000</v>
      </c>
      <c r="L18" s="12" t="s">
        <v>45</v>
      </c>
      <c r="M18" s="12" t="s">
        <v>45</v>
      </c>
      <c r="N18" s="21">
        <v>1089</v>
      </c>
      <c r="O18" s="35" t="s">
        <v>45</v>
      </c>
      <c r="P18" s="36"/>
      <c r="Q18" s="36"/>
      <c r="R18" s="37"/>
      <c r="S18" s="10" t="s">
        <v>29</v>
      </c>
      <c r="T18" s="10" t="s">
        <v>85</v>
      </c>
      <c r="U18" s="10" t="s">
        <v>86</v>
      </c>
    </row>
    <row r="19" spans="1:21" s="4" customFormat="1" ht="47.25" customHeight="1" x14ac:dyDescent="0.25">
      <c r="A19" s="38" t="s">
        <v>89</v>
      </c>
      <c r="B19" s="38" t="s">
        <v>90</v>
      </c>
      <c r="C19" s="19" t="s">
        <v>91</v>
      </c>
      <c r="D19" s="9">
        <v>14</v>
      </c>
      <c r="E19" s="10" t="s">
        <v>92</v>
      </c>
      <c r="F19" s="11" t="s">
        <v>93</v>
      </c>
      <c r="G19" s="10" t="s">
        <v>45</v>
      </c>
      <c r="H19" s="10" t="s">
        <v>50</v>
      </c>
      <c r="I19" s="10" t="s">
        <v>94</v>
      </c>
      <c r="J19" s="15" t="s">
        <v>28</v>
      </c>
      <c r="K19" s="20">
        <v>15</v>
      </c>
      <c r="L19" s="12" t="s">
        <v>45</v>
      </c>
      <c r="M19" s="12" t="s">
        <v>45</v>
      </c>
      <c r="N19" s="12" t="s">
        <v>45</v>
      </c>
      <c r="O19" s="33" t="s">
        <v>45</v>
      </c>
      <c r="P19" s="34"/>
      <c r="Q19" s="33" t="s">
        <v>45</v>
      </c>
      <c r="R19" s="34"/>
      <c r="S19" s="10" t="s">
        <v>29</v>
      </c>
      <c r="T19" s="10" t="s">
        <v>95</v>
      </c>
      <c r="U19" s="10" t="s">
        <v>96</v>
      </c>
    </row>
    <row r="20" spans="1:21" s="4" customFormat="1" ht="68.45" customHeight="1" x14ac:dyDescent="0.25">
      <c r="A20" s="38"/>
      <c r="B20" s="38"/>
      <c r="C20" s="19" t="s">
        <v>97</v>
      </c>
      <c r="D20" s="9">
        <v>15</v>
      </c>
      <c r="E20" s="10" t="s">
        <v>98</v>
      </c>
      <c r="F20" s="11" t="s">
        <v>99</v>
      </c>
      <c r="G20" s="10" t="s">
        <v>45</v>
      </c>
      <c r="H20" s="10" t="s">
        <v>50</v>
      </c>
      <c r="I20" s="10" t="s">
        <v>39</v>
      </c>
      <c r="J20" s="15" t="s">
        <v>28</v>
      </c>
      <c r="K20" s="20">
        <v>40</v>
      </c>
      <c r="L20" s="12" t="s">
        <v>45</v>
      </c>
      <c r="M20" s="12" t="s">
        <v>45</v>
      </c>
      <c r="N20" s="21">
        <v>39</v>
      </c>
      <c r="O20" s="35" t="s">
        <v>45</v>
      </c>
      <c r="P20" s="36"/>
      <c r="Q20" s="36"/>
      <c r="R20" s="37"/>
      <c r="S20" s="10" t="s">
        <v>29</v>
      </c>
      <c r="T20" s="10" t="s">
        <v>85</v>
      </c>
      <c r="U20" s="10" t="s">
        <v>86</v>
      </c>
    </row>
    <row r="21" spans="1:21" s="4" customFormat="1" ht="63" x14ac:dyDescent="0.25">
      <c r="A21" s="38"/>
      <c r="B21" s="38" t="s">
        <v>100</v>
      </c>
      <c r="C21" s="19" t="s">
        <v>101</v>
      </c>
      <c r="D21" s="9">
        <v>16</v>
      </c>
      <c r="E21" s="10" t="s">
        <v>102</v>
      </c>
      <c r="F21" s="11" t="s">
        <v>103</v>
      </c>
      <c r="G21" s="10" t="s">
        <v>104</v>
      </c>
      <c r="H21" s="10" t="s">
        <v>26</v>
      </c>
      <c r="I21" s="10" t="s">
        <v>39</v>
      </c>
      <c r="J21" s="10" t="s">
        <v>28</v>
      </c>
      <c r="K21" s="16">
        <v>1</v>
      </c>
      <c r="L21" s="16">
        <v>1</v>
      </c>
      <c r="M21" s="16">
        <v>1</v>
      </c>
      <c r="N21" s="16">
        <v>1</v>
      </c>
      <c r="O21" s="35" t="s">
        <v>45</v>
      </c>
      <c r="P21" s="36"/>
      <c r="Q21" s="36"/>
      <c r="R21" s="37"/>
      <c r="S21" s="10" t="s">
        <v>29</v>
      </c>
      <c r="T21" s="10" t="s">
        <v>105</v>
      </c>
      <c r="U21" s="10" t="s">
        <v>106</v>
      </c>
    </row>
    <row r="22" spans="1:21" s="4" customFormat="1" ht="75" customHeight="1" x14ac:dyDescent="0.25">
      <c r="A22" s="38"/>
      <c r="B22" s="38"/>
      <c r="C22" s="22" t="s">
        <v>107</v>
      </c>
      <c r="D22" s="9">
        <v>17</v>
      </c>
      <c r="E22" s="10" t="s">
        <v>108</v>
      </c>
      <c r="F22" s="11" t="s">
        <v>109</v>
      </c>
      <c r="G22" s="10" t="s">
        <v>110</v>
      </c>
      <c r="H22" s="10" t="s">
        <v>26</v>
      </c>
      <c r="I22" s="10" t="s">
        <v>39</v>
      </c>
      <c r="J22" s="10" t="s">
        <v>28</v>
      </c>
      <c r="K22" s="16">
        <v>0.8</v>
      </c>
      <c r="L22" s="12">
        <v>0.8</v>
      </c>
      <c r="M22" s="16">
        <v>0.8</v>
      </c>
      <c r="N22" s="16">
        <v>0.8</v>
      </c>
      <c r="O22" s="35" t="s">
        <v>45</v>
      </c>
      <c r="P22" s="36"/>
      <c r="Q22" s="36"/>
      <c r="R22" s="37"/>
      <c r="S22" s="10" t="s">
        <v>29</v>
      </c>
      <c r="T22" s="10" t="s">
        <v>105</v>
      </c>
      <c r="U22" s="10" t="s">
        <v>111</v>
      </c>
    </row>
    <row r="23" spans="1:21" s="4" customFormat="1" ht="47.25" customHeight="1" x14ac:dyDescent="0.25">
      <c r="A23" s="38" t="s">
        <v>112</v>
      </c>
      <c r="B23" s="38" t="s">
        <v>113</v>
      </c>
      <c r="C23" s="39" t="s">
        <v>114</v>
      </c>
      <c r="D23" s="9">
        <v>18</v>
      </c>
      <c r="E23" s="10" t="s">
        <v>115</v>
      </c>
      <c r="F23" s="11" t="s">
        <v>116</v>
      </c>
      <c r="G23" s="10" t="s">
        <v>117</v>
      </c>
      <c r="H23" s="10" t="s">
        <v>26</v>
      </c>
      <c r="I23" s="10" t="s">
        <v>94</v>
      </c>
      <c r="J23" s="10" t="s">
        <v>28</v>
      </c>
      <c r="K23" s="16">
        <v>0.9</v>
      </c>
      <c r="L23" s="12" t="s">
        <v>45</v>
      </c>
      <c r="M23" s="12" t="s">
        <v>45</v>
      </c>
      <c r="N23" s="12" t="s">
        <v>45</v>
      </c>
      <c r="O23" s="33" t="s">
        <v>45</v>
      </c>
      <c r="P23" s="34"/>
      <c r="Q23" s="33" t="s">
        <v>45</v>
      </c>
      <c r="R23" s="34"/>
      <c r="S23" s="10" t="s">
        <v>29</v>
      </c>
      <c r="T23" s="10" t="s">
        <v>118</v>
      </c>
      <c r="U23" s="10" t="s">
        <v>119</v>
      </c>
    </row>
    <row r="24" spans="1:21" s="4" customFormat="1" ht="47.25" customHeight="1" x14ac:dyDescent="0.25">
      <c r="A24" s="38"/>
      <c r="B24" s="38"/>
      <c r="C24" s="39"/>
      <c r="D24" s="9">
        <v>19</v>
      </c>
      <c r="E24" s="10" t="s">
        <v>120</v>
      </c>
      <c r="F24" s="11" t="s">
        <v>121</v>
      </c>
      <c r="G24" s="10" t="s">
        <v>122</v>
      </c>
      <c r="H24" s="10" t="s">
        <v>50</v>
      </c>
      <c r="I24" s="10" t="s">
        <v>94</v>
      </c>
      <c r="J24" s="10" t="s">
        <v>28</v>
      </c>
      <c r="K24" s="16" t="s">
        <v>123</v>
      </c>
      <c r="L24" s="20">
        <v>840</v>
      </c>
      <c r="M24" s="23">
        <v>840</v>
      </c>
      <c r="N24" s="23">
        <v>840</v>
      </c>
      <c r="O24" s="33" t="s">
        <v>45</v>
      </c>
      <c r="P24" s="34"/>
      <c r="Q24" s="33" t="s">
        <v>45</v>
      </c>
      <c r="R24" s="34"/>
      <c r="S24" s="10" t="s">
        <v>29</v>
      </c>
      <c r="T24" s="10" t="s">
        <v>118</v>
      </c>
      <c r="U24" s="10" t="s">
        <v>119</v>
      </c>
    </row>
    <row r="25" spans="1:21" s="4" customFormat="1" ht="47.25" customHeight="1" x14ac:dyDescent="0.25">
      <c r="A25" s="38"/>
      <c r="B25" s="38"/>
      <c r="C25" s="24" t="s">
        <v>124</v>
      </c>
      <c r="D25" s="9">
        <v>20</v>
      </c>
      <c r="E25" s="10" t="s">
        <v>125</v>
      </c>
      <c r="F25" s="11" t="s">
        <v>126</v>
      </c>
      <c r="G25" s="10" t="s">
        <v>127</v>
      </c>
      <c r="H25" s="10" t="s">
        <v>128</v>
      </c>
      <c r="I25" s="10" t="s">
        <v>39</v>
      </c>
      <c r="J25" s="10" t="s">
        <v>28</v>
      </c>
      <c r="K25" s="10">
        <v>5</v>
      </c>
      <c r="L25" s="20">
        <v>5.39</v>
      </c>
      <c r="M25" s="10">
        <v>5</v>
      </c>
      <c r="N25" s="10">
        <v>5</v>
      </c>
      <c r="O25" s="35" t="s">
        <v>45</v>
      </c>
      <c r="P25" s="36"/>
      <c r="Q25" s="36"/>
      <c r="R25" s="37"/>
      <c r="S25" s="10" t="s">
        <v>29</v>
      </c>
      <c r="T25" s="10" t="s">
        <v>129</v>
      </c>
      <c r="U25" s="10" t="s">
        <v>130</v>
      </c>
    </row>
    <row r="26" spans="1:21" s="4" customFormat="1" ht="69.75" customHeight="1" x14ac:dyDescent="0.25">
      <c r="A26" s="38"/>
      <c r="B26" s="38" t="s">
        <v>131</v>
      </c>
      <c r="C26" s="19" t="s">
        <v>132</v>
      </c>
      <c r="D26" s="9">
        <v>21</v>
      </c>
      <c r="E26" s="10" t="s">
        <v>133</v>
      </c>
      <c r="F26" s="11" t="s">
        <v>134</v>
      </c>
      <c r="G26" s="10" t="s">
        <v>135</v>
      </c>
      <c r="H26" s="10" t="s">
        <v>26</v>
      </c>
      <c r="I26" s="10" t="s">
        <v>94</v>
      </c>
      <c r="J26" s="10" t="s">
        <v>28</v>
      </c>
      <c r="K26" s="12">
        <v>1</v>
      </c>
      <c r="L26" s="12" t="s">
        <v>45</v>
      </c>
      <c r="M26" s="12" t="s">
        <v>45</v>
      </c>
      <c r="N26" s="12" t="s">
        <v>45</v>
      </c>
      <c r="O26" s="33">
        <v>0</v>
      </c>
      <c r="P26" s="34"/>
      <c r="Q26" s="33" t="s">
        <v>45</v>
      </c>
      <c r="R26" s="34"/>
      <c r="S26" s="10" t="s">
        <v>29</v>
      </c>
      <c r="T26" s="10" t="s">
        <v>136</v>
      </c>
      <c r="U26" s="10" t="s">
        <v>106</v>
      </c>
    </row>
    <row r="27" spans="1:21" s="4" customFormat="1" ht="70.5" customHeight="1" x14ac:dyDescent="0.25">
      <c r="A27" s="38"/>
      <c r="B27" s="38"/>
      <c r="C27" s="19" t="s">
        <v>137</v>
      </c>
      <c r="D27" s="9">
        <v>22</v>
      </c>
      <c r="E27" s="10" t="s">
        <v>138</v>
      </c>
      <c r="F27" s="11" t="s">
        <v>139</v>
      </c>
      <c r="G27" s="10" t="s">
        <v>140</v>
      </c>
      <c r="H27" s="10" t="s">
        <v>26</v>
      </c>
      <c r="I27" s="10" t="s">
        <v>39</v>
      </c>
      <c r="J27" s="10" t="s">
        <v>28</v>
      </c>
      <c r="K27" s="17">
        <f>4/11</f>
        <v>0.36363636363636365</v>
      </c>
      <c r="L27" s="12"/>
      <c r="M27" s="16"/>
      <c r="N27" s="16"/>
      <c r="O27" s="35" t="s">
        <v>45</v>
      </c>
      <c r="P27" s="36"/>
      <c r="Q27" s="36"/>
      <c r="R27" s="37"/>
      <c r="S27" s="10" t="s">
        <v>29</v>
      </c>
      <c r="T27" s="10" t="s">
        <v>141</v>
      </c>
      <c r="U27" s="10" t="s">
        <v>142</v>
      </c>
    </row>
    <row r="28" spans="1:21" s="4" customFormat="1" ht="47.25" customHeight="1" x14ac:dyDescent="0.25">
      <c r="A28" s="38"/>
      <c r="B28" s="38" t="s">
        <v>143</v>
      </c>
      <c r="C28" s="39" t="s">
        <v>144</v>
      </c>
      <c r="D28" s="9">
        <v>23</v>
      </c>
      <c r="E28" s="10" t="s">
        <v>145</v>
      </c>
      <c r="F28" s="11" t="s">
        <v>146</v>
      </c>
      <c r="G28" s="10" t="s">
        <v>147</v>
      </c>
      <c r="H28" s="10" t="s">
        <v>26</v>
      </c>
      <c r="I28" s="10" t="s">
        <v>27</v>
      </c>
      <c r="J28" s="10" t="s">
        <v>28</v>
      </c>
      <c r="K28" s="16">
        <v>0.04</v>
      </c>
      <c r="L28" s="12">
        <v>0.05</v>
      </c>
      <c r="M28" s="16">
        <v>0.08</v>
      </c>
      <c r="N28" s="16">
        <v>0.06</v>
      </c>
      <c r="O28" s="13">
        <v>0</v>
      </c>
      <c r="P28" s="13">
        <v>1.0730669845116989E-2</v>
      </c>
      <c r="Q28" s="13" t="s">
        <v>45</v>
      </c>
      <c r="R28" s="13" t="s">
        <v>45</v>
      </c>
      <c r="S28" s="10" t="s">
        <v>29</v>
      </c>
      <c r="T28" s="10" t="s">
        <v>148</v>
      </c>
      <c r="U28" s="10" t="s">
        <v>149</v>
      </c>
    </row>
    <row r="29" spans="1:21" s="4" customFormat="1" ht="47.25" customHeight="1" x14ac:dyDescent="0.25">
      <c r="A29" s="38"/>
      <c r="B29" s="38"/>
      <c r="C29" s="39"/>
      <c r="D29" s="9">
        <v>24</v>
      </c>
      <c r="E29" s="10" t="s">
        <v>150</v>
      </c>
      <c r="F29" s="11" t="s">
        <v>151</v>
      </c>
      <c r="G29" s="10" t="s">
        <v>152</v>
      </c>
      <c r="H29" s="10" t="s">
        <v>26</v>
      </c>
      <c r="I29" s="10" t="s">
        <v>27</v>
      </c>
      <c r="J29" s="10" t="s">
        <v>28</v>
      </c>
      <c r="K29" s="25" t="s">
        <v>153</v>
      </c>
      <c r="L29" s="12" t="s">
        <v>153</v>
      </c>
      <c r="M29" s="25" t="s">
        <v>153</v>
      </c>
      <c r="N29" s="25" t="s">
        <v>153</v>
      </c>
      <c r="O29" s="13">
        <v>0.17419999999999999</v>
      </c>
      <c r="P29" s="13">
        <v>0.41360000000000002</v>
      </c>
      <c r="Q29" s="13" t="s">
        <v>45</v>
      </c>
      <c r="R29" s="13" t="s">
        <v>45</v>
      </c>
      <c r="S29" s="10" t="s">
        <v>29</v>
      </c>
      <c r="T29" s="10" t="s">
        <v>148</v>
      </c>
      <c r="U29" s="10" t="s">
        <v>154</v>
      </c>
    </row>
    <row r="30" spans="1:21" s="4" customFormat="1" ht="47.25" customHeight="1" x14ac:dyDescent="0.25">
      <c r="A30" s="38"/>
      <c r="B30" s="38"/>
      <c r="C30" s="39"/>
      <c r="D30" s="9">
        <v>25</v>
      </c>
      <c r="E30" s="10" t="s">
        <v>155</v>
      </c>
      <c r="F30" s="11" t="s">
        <v>156</v>
      </c>
      <c r="G30" s="10" t="s">
        <v>157</v>
      </c>
      <c r="H30" s="10" t="s">
        <v>26</v>
      </c>
      <c r="I30" s="10" t="s">
        <v>27</v>
      </c>
      <c r="J30" s="10" t="s">
        <v>158</v>
      </c>
      <c r="K30" s="13">
        <v>0.03</v>
      </c>
      <c r="L30" s="26">
        <v>2.8000000000000001E-2</v>
      </c>
      <c r="M30" s="13">
        <v>2.9000000000000001E-2</v>
      </c>
      <c r="N30" s="13">
        <v>0.03</v>
      </c>
      <c r="O30" s="13">
        <v>1.442156575450074E-2</v>
      </c>
      <c r="P30" s="13">
        <v>3.0874244601985072E-2</v>
      </c>
      <c r="Q30" s="13" t="s">
        <v>45</v>
      </c>
      <c r="R30" s="13" t="s">
        <v>45</v>
      </c>
      <c r="S30" s="10" t="s">
        <v>29</v>
      </c>
      <c r="T30" s="10" t="s">
        <v>148</v>
      </c>
      <c r="U30" s="10" t="s">
        <v>159</v>
      </c>
    </row>
    <row r="31" spans="1:21" s="4" customFormat="1" ht="47.25" customHeight="1" x14ac:dyDescent="0.25">
      <c r="A31" s="38"/>
      <c r="B31" s="38"/>
      <c r="C31" s="39"/>
      <c r="D31" s="9">
        <v>26</v>
      </c>
      <c r="E31" s="10" t="s">
        <v>160</v>
      </c>
      <c r="F31" s="11" t="s">
        <v>161</v>
      </c>
      <c r="G31" s="10" t="s">
        <v>162</v>
      </c>
      <c r="H31" s="10" t="s">
        <v>26</v>
      </c>
      <c r="I31" s="10" t="s">
        <v>27</v>
      </c>
      <c r="J31" s="10" t="s">
        <v>158</v>
      </c>
      <c r="K31" s="13">
        <v>8.0000000000000002E-3</v>
      </c>
      <c r="L31" s="26">
        <v>1.7999999999999999E-2</v>
      </c>
      <c r="M31" s="13">
        <v>1.4999999999999999E-2</v>
      </c>
      <c r="N31" s="13">
        <v>1.0999999999999999E-2</v>
      </c>
      <c r="O31" s="13">
        <v>1.9281618051240085E-2</v>
      </c>
      <c r="P31" s="13">
        <v>1.1816781642594367E-2</v>
      </c>
      <c r="Q31" s="13" t="s">
        <v>45</v>
      </c>
      <c r="R31" s="13" t="s">
        <v>45</v>
      </c>
      <c r="S31" s="10" t="s">
        <v>29</v>
      </c>
      <c r="T31" s="10" t="s">
        <v>148</v>
      </c>
      <c r="U31" s="10" t="s">
        <v>163</v>
      </c>
    </row>
    <row r="32" spans="1:21" s="4" customFormat="1" ht="47.25" customHeight="1" x14ac:dyDescent="0.25">
      <c r="A32" s="38"/>
      <c r="B32" s="38"/>
      <c r="C32" s="39"/>
      <c r="D32" s="9">
        <v>27</v>
      </c>
      <c r="E32" s="10" t="s">
        <v>171</v>
      </c>
      <c r="F32" s="11" t="s">
        <v>172</v>
      </c>
      <c r="G32" s="10" t="s">
        <v>173</v>
      </c>
      <c r="H32" s="10" t="s">
        <v>26</v>
      </c>
      <c r="I32" s="10" t="s">
        <v>39</v>
      </c>
      <c r="J32" s="10" t="s">
        <v>28</v>
      </c>
      <c r="K32" s="13">
        <v>1</v>
      </c>
      <c r="L32" s="26" t="s">
        <v>45</v>
      </c>
      <c r="M32" s="13">
        <v>1</v>
      </c>
      <c r="N32" s="26">
        <v>1</v>
      </c>
      <c r="O32" s="35" t="s">
        <v>123</v>
      </c>
      <c r="P32" s="36"/>
      <c r="Q32" s="36"/>
      <c r="R32" s="37"/>
      <c r="S32" s="10" t="s">
        <v>29</v>
      </c>
      <c r="T32" s="10" t="s">
        <v>148</v>
      </c>
      <c r="U32" s="10" t="s">
        <v>170</v>
      </c>
    </row>
    <row r="33" spans="1:21" s="4" customFormat="1" ht="47.25" x14ac:dyDescent="0.25">
      <c r="A33" s="38"/>
      <c r="B33" s="38"/>
      <c r="C33" s="39"/>
      <c r="D33" s="9">
        <v>28</v>
      </c>
      <c r="E33" s="10" t="s">
        <v>174</v>
      </c>
      <c r="F33" s="11" t="s">
        <v>175</v>
      </c>
      <c r="G33" s="10" t="s">
        <v>176</v>
      </c>
      <c r="H33" s="10" t="s">
        <v>26</v>
      </c>
      <c r="I33" s="10" t="s">
        <v>39</v>
      </c>
      <c r="J33" s="10" t="s">
        <v>28</v>
      </c>
      <c r="K33" s="25" t="s">
        <v>153</v>
      </c>
      <c r="L33" s="26" t="s">
        <v>45</v>
      </c>
      <c r="M33" s="13">
        <v>0.99350000000000005</v>
      </c>
      <c r="N33" s="26">
        <v>0.99860000000000004</v>
      </c>
      <c r="O33" s="35" t="s">
        <v>123</v>
      </c>
      <c r="P33" s="36"/>
      <c r="Q33" s="36"/>
      <c r="R33" s="37"/>
      <c r="S33" s="10" t="s">
        <v>29</v>
      </c>
      <c r="T33" s="10" t="s">
        <v>148</v>
      </c>
      <c r="U33" s="10" t="s">
        <v>170</v>
      </c>
    </row>
    <row r="34" spans="1:21" s="4" customFormat="1" ht="63" x14ac:dyDescent="0.25">
      <c r="A34" s="38"/>
      <c r="B34" s="38"/>
      <c r="C34" s="19" t="s">
        <v>164</v>
      </c>
      <c r="D34" s="9">
        <v>29</v>
      </c>
      <c r="E34" s="10" t="s">
        <v>165</v>
      </c>
      <c r="F34" s="11" t="s">
        <v>166</v>
      </c>
      <c r="G34" s="10" t="s">
        <v>167</v>
      </c>
      <c r="H34" s="10" t="s">
        <v>26</v>
      </c>
      <c r="I34" s="10" t="s">
        <v>27</v>
      </c>
      <c r="J34" s="10" t="s">
        <v>28</v>
      </c>
      <c r="K34" s="13">
        <v>2E-3</v>
      </c>
      <c r="L34" s="26">
        <v>2.4E-2</v>
      </c>
      <c r="M34" s="16">
        <v>0.03</v>
      </c>
      <c r="N34" s="13">
        <v>3.6999999999999998E-2</v>
      </c>
      <c r="O34" s="13">
        <v>3.0609988718250801E-4</v>
      </c>
      <c r="P34" s="13">
        <v>3.0609988718250801E-4</v>
      </c>
      <c r="Q34" s="13" t="s">
        <v>45</v>
      </c>
      <c r="R34" s="13" t="s">
        <v>45</v>
      </c>
      <c r="S34" s="10" t="s">
        <v>29</v>
      </c>
      <c r="T34" s="10" t="s">
        <v>148</v>
      </c>
      <c r="U34" s="10" t="s">
        <v>168</v>
      </c>
    </row>
    <row r="35" spans="1:21" ht="15.6" customHeight="1" x14ac:dyDescent="0.25">
      <c r="A35" s="27"/>
    </row>
    <row r="36" spans="1:21" ht="15.6" customHeight="1" x14ac:dyDescent="0.25">
      <c r="A36" s="2" t="s">
        <v>177</v>
      </c>
    </row>
    <row r="38" spans="1:21" x14ac:dyDescent="0.25">
      <c r="A38" s="29"/>
    </row>
    <row r="40" spans="1:21" ht="15.6" customHeight="1" x14ac:dyDescent="0.25">
      <c r="E40" s="30"/>
      <c r="F40" s="31"/>
    </row>
    <row r="44" spans="1:21" ht="15.6" customHeight="1" x14ac:dyDescent="0.25">
      <c r="G44" s="32"/>
    </row>
  </sheetData>
  <mergeCells count="63">
    <mergeCell ref="A1:R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U3:U5"/>
    <mergeCell ref="K4:K5"/>
    <mergeCell ref="L4:L5"/>
    <mergeCell ref="M4:M5"/>
    <mergeCell ref="N4:N5"/>
    <mergeCell ref="O4:R4"/>
    <mergeCell ref="L3:N3"/>
    <mergeCell ref="O3:R3"/>
    <mergeCell ref="S3:S5"/>
    <mergeCell ref="T3:T5"/>
    <mergeCell ref="O10:R10"/>
    <mergeCell ref="O11:R11"/>
    <mergeCell ref="C12:C15"/>
    <mergeCell ref="O12:R12"/>
    <mergeCell ref="O13:R13"/>
    <mergeCell ref="O14:R14"/>
    <mergeCell ref="O15:R15"/>
    <mergeCell ref="A19:A22"/>
    <mergeCell ref="B19:B20"/>
    <mergeCell ref="O19:P19"/>
    <mergeCell ref="Q19:R19"/>
    <mergeCell ref="O20:R20"/>
    <mergeCell ref="B21:B22"/>
    <mergeCell ref="O21:R21"/>
    <mergeCell ref="O22:R22"/>
    <mergeCell ref="A6:A18"/>
    <mergeCell ref="B6:B15"/>
    <mergeCell ref="C6:C7"/>
    <mergeCell ref="C8:C11"/>
    <mergeCell ref="O8:R8"/>
    <mergeCell ref="O9:R9"/>
    <mergeCell ref="B16:B18"/>
    <mergeCell ref="O16:R16"/>
    <mergeCell ref="C17:C18"/>
    <mergeCell ref="O17:R17"/>
    <mergeCell ref="O18:R18"/>
    <mergeCell ref="Q26:R26"/>
    <mergeCell ref="O27:R27"/>
    <mergeCell ref="B28:B34"/>
    <mergeCell ref="C28:C33"/>
    <mergeCell ref="A23:A34"/>
    <mergeCell ref="B23:B25"/>
    <mergeCell ref="C23:C24"/>
    <mergeCell ref="O23:P23"/>
    <mergeCell ref="Q23:R23"/>
    <mergeCell ref="O24:P24"/>
    <mergeCell ref="Q24:R24"/>
    <mergeCell ref="O25:R25"/>
    <mergeCell ref="B26:B27"/>
    <mergeCell ref="O26:P26"/>
    <mergeCell ref="O32:R32"/>
    <mergeCell ref="O33:R33"/>
  </mergeCells>
  <printOptions horizontalCentered="1"/>
  <pageMargins left="0.15763888888888899" right="0.15763888888888899" top="0.23611111111111099" bottom="0.196527777777778" header="0.51180555555555496" footer="0.51180555555555496"/>
  <pageSetup paperSize="9" scale="80" pageOrder="overThenDown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Julho</vt:lpstr>
      <vt:lpstr>Julho!Excel_BuiltIn__FilterDatabase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Fabricio Bello Soares</dc:creator>
  <cp:lastModifiedBy>Fabricio Bello Soares</cp:lastModifiedBy>
  <dcterms:created xsi:type="dcterms:W3CDTF">2022-05-17T11:26:07Z</dcterms:created>
  <dcterms:modified xsi:type="dcterms:W3CDTF">2022-08-24T12:06:08Z</dcterms:modified>
</cp:coreProperties>
</file>