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 (NOVO)" sheetId="1" r:id="rId1"/>
  </sheets>
  <definedNames>
    <definedName name="_xlnm.Print_Titles" localSheetId="0">'DESP AÇÃO ORÇAMENTÁRIA (NOVO)'!$1:$5</definedName>
  </definedNames>
  <calcPr fullCalcOnLoad="1"/>
</workbook>
</file>

<file path=xl/sharedStrings.xml><?xml version="1.0" encoding="utf-8"?>
<sst xmlns="http://schemas.openxmlformats.org/spreadsheetml/2006/main" count="494" uniqueCount="52">
  <si>
    <t>PROCURADORIA GERAL DE JUSTIÇA</t>
  </si>
  <si>
    <t>DESPESAS POR AÇÃO ORÇAMENTÁRIA</t>
  </si>
  <si>
    <t>FONTE: SEFIN</t>
  </si>
  <si>
    <t>ATUALIZADO ATÉ 31/07/2017</t>
  </si>
  <si>
    <t>DESCRIÇÃO DA AÇÃO</t>
  </si>
  <si>
    <t>AUTORIZADO</t>
  </si>
  <si>
    <t>EMPENHADO</t>
  </si>
  <si>
    <t>LIQUIDADO</t>
  </si>
  <si>
    <t>PAGO</t>
  </si>
  <si>
    <t>PROJETOS</t>
  </si>
  <si>
    <t xml:space="preserve">PROJETO: </t>
  </si>
  <si>
    <t>17626 - INSTALAÇÃO DE PROMOTORIAS DE JUSTIÇA ESPECIALIZADAS</t>
  </si>
  <si>
    <t xml:space="preserve">NATUREZA </t>
  </si>
  <si>
    <t>DESCRIÇÃO DA DESPESA</t>
  </si>
  <si>
    <t>FINANCEIRO</t>
  </si>
  <si>
    <t>SALDO</t>
  </si>
  <si>
    <t>DA DESPESA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</si>
  <si>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</si>
  <si>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</si>
  <si>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</si>
  <si>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</si>
  <si>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</si>
  <si>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</si>
  <si>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</si>
  <si>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</si>
  <si>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18796 - REALIZAÇÃO DO FÓRUM SOCIAL DO MPCE</t>
  </si>
  <si>
    <t>17564 - REALIZAÇÃO DE CONCURSO PÚBLICO - PGJ</t>
  </si>
  <si>
    <t>17566 - REFORMA E AMPLIAÇÃO - PGJ</t>
  </si>
  <si>
    <t>19032 - CONSTRUÇÃO DA NOVA SEDE</t>
  </si>
  <si>
    <t>INVESTIMENTO</t>
  </si>
  <si>
    <t>18795 - IMPLANTAÇÃO E ESTRUTURAÇÃO DE BENS E SERVIÇOS DE TECNOLOGIA DA INFORMAÇÃO</t>
  </si>
  <si>
    <t>17567 - DESENVOLVIMENTO E CAPACITAÇÃO DE SERVIDORES - PGJ</t>
  </si>
  <si>
    <t>ATIVIDADES</t>
  </si>
  <si>
    <t xml:space="preserve">ATIVIDADE: </t>
  </si>
  <si>
    <t>22793 - MANUTENÇÃO E FUNCIONAMENTO DO SERVIÇO ESPECIAL DE DEFESA DO CONSUMIDOR</t>
  </si>
  <si>
    <t>22817 - MANUTENÇÃO DAS PROMOTORIAS DE JUSTIÇA</t>
  </si>
  <si>
    <t>22799 - ESTRUTURAÇÃO E MANUTENÇÃO DOS NÚCLEOS DE MEDIAÇÃO COMUNITÁRIA</t>
  </si>
  <si>
    <t>22921 - MANUTENÇÃO E FUNCIONAMENTO DO GRUPO DE ATUAÇÃO ESPECIAL DE COMBATE AO CRIME</t>
  </si>
  <si>
    <t>22922 - MANUTENÇÃO DO NÚCLEO DE SEGURANÇA E INTELIGÊNCIA DO MINISTÉRIO PÚBLICO</t>
  </si>
  <si>
    <t>21957 - PESSOAL E ENCARGOS SOCIAIS FOLHA NORMAL - PGJ</t>
  </si>
  <si>
    <t>DESPESAS COM PESSOAL E ENCARGOS SOCIAIS</t>
  </si>
  <si>
    <t>21958 - MANUTENÇÃO E FUNCIONAMENTO ADMINISTRATIVO - PGJ</t>
  </si>
  <si>
    <t>21960 - PESSOAL E ENCARGOS SOCIAIS FOLHA COMPLEMENTAR - PGJ</t>
  </si>
  <si>
    <t>21961 - CONTRIBUIÇÃO PATRONAL AO RPPS - PGJ</t>
  </si>
  <si>
    <t>21962 - CONTRIBUIÇÃO PATRONAL AO RGPS - PGJ</t>
  </si>
  <si>
    <t>22778 - APOIO AO ESTÁGIO DO MINISTÉRIO PÚBLICO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</si>
  <si>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</si>
  <si>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</si>
  <si>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</si>
  <si>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</si>
  <si>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21959 - MANUTENÇÃO E FUNCIONAMENTO DE TI - PGJ</t>
  </si>
  <si>
    <t>21992 - MANUTENÇÃO E FUNCIONAMENTO DA ESCOLA SUPERIOR DO MINISTÉRIO PÚBLICO - ESMP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</si>
</sst>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_ ;\-#,##0.00\ "/>
    <numFmt numFmtId="167" formatCode="#,##0.00;[RED]#,##0.00"/>
    <numFmt numFmtId="168" formatCode="0.00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4" fillId="3" borderId="3" xfId="0" applyFont="1" applyFill="1" applyBorder="1" applyAlignment="1">
      <alignment horizontal="center"/>
    </xf>
    <xf numFmtId="164" fontId="4" fillId="3" borderId="3" xfId="0" applyFont="1" applyFill="1" applyBorder="1" applyAlignment="1">
      <alignment/>
    </xf>
    <xf numFmtId="165" fontId="4" fillId="3" borderId="3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133350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28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5"/>
  <sheetViews>
    <sheetView tabSelected="1" workbookViewId="0" topLeftCell="A127">
      <selection activeCell="J226" sqref="J226"/>
    </sheetView>
  </sheetViews>
  <sheetFormatPr defaultColWidth="8.00390625" defaultRowHeight="12.75"/>
  <cols>
    <col min="1" max="1" width="14.421875" style="0" customWidth="1"/>
    <col min="2" max="2" width="38.00390625" style="0" customWidth="1"/>
    <col min="3" max="3" width="15.57421875" style="1" customWidth="1"/>
    <col min="4" max="9" width="12.7109375" style="1" hidden="1" customWidth="1"/>
    <col min="10" max="10" width="13.7109375" style="1" customWidth="1"/>
    <col min="11" max="11" width="13.7109375" style="1" hidden="1" customWidth="1"/>
    <col min="12" max="13" width="13.7109375" style="1" customWidth="1"/>
    <col min="14" max="14" width="9.00390625" style="0" customWidth="1"/>
    <col min="15" max="16" width="13.7109375" style="0" customWidth="1"/>
    <col min="17" max="16384" width="9.00390625" style="0" customWidth="1"/>
  </cols>
  <sheetData>
    <row r="2" spans="2:13" ht="21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7.2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2.75">
      <c r="C6" s="4" t="s">
        <v>2</v>
      </c>
    </row>
    <row r="7" ht="12.75">
      <c r="C7" s="4" t="s">
        <v>3</v>
      </c>
    </row>
    <row r="8" ht="12.75">
      <c r="C8" s="4"/>
    </row>
    <row r="9" spans="1:13" ht="24" customHeight="1">
      <c r="A9" s="5" t="s">
        <v>4</v>
      </c>
      <c r="B9" s="5"/>
      <c r="C9" s="6" t="s">
        <v>5</v>
      </c>
      <c r="D9" s="7"/>
      <c r="E9" s="7"/>
      <c r="F9" s="7"/>
      <c r="G9" s="7"/>
      <c r="H9" s="7"/>
      <c r="I9" s="7"/>
      <c r="J9" s="6" t="s">
        <v>6</v>
      </c>
      <c r="K9" s="7"/>
      <c r="L9" s="6" t="s">
        <v>7</v>
      </c>
      <c r="M9" s="6" t="s">
        <v>8</v>
      </c>
    </row>
    <row r="10" ht="12.75">
      <c r="C10" s="4"/>
    </row>
    <row r="11" spans="1:13" ht="17.25" customHeight="1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spans="1:2" ht="12.75">
      <c r="A13" s="9" t="s">
        <v>10</v>
      </c>
      <c r="B13" s="10" t="s">
        <v>11</v>
      </c>
    </row>
    <row r="15" spans="1:13" ht="12.75" customHeight="1">
      <c r="A15" s="11" t="s">
        <v>12</v>
      </c>
      <c r="B15" s="12" t="s">
        <v>13</v>
      </c>
      <c r="C15" s="13" t="s">
        <v>5</v>
      </c>
      <c r="D15" s="14" t="s">
        <v>14</v>
      </c>
      <c r="E15" s="14"/>
      <c r="F15" s="14"/>
      <c r="G15" s="14"/>
      <c r="H15" s="14"/>
      <c r="I15" s="14"/>
      <c r="J15" s="13" t="s">
        <v>6</v>
      </c>
      <c r="K15" s="14" t="s">
        <v>15</v>
      </c>
      <c r="L15" s="13" t="s">
        <v>7</v>
      </c>
      <c r="M15" s="13" t="s">
        <v>8</v>
      </c>
    </row>
    <row r="16" spans="1:13" ht="12.75">
      <c r="A16" s="11" t="s">
        <v>16</v>
      </c>
      <c r="B16" s="12"/>
      <c r="C16" s="13"/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22</v>
      </c>
      <c r="J16" s="13"/>
      <c r="K16" s="14"/>
      <c r="L16" s="13"/>
      <c r="M16" s="13"/>
    </row>
    <row r="17" spans="1:13" ht="12.75">
      <c r="A17" s="11">
        <v>33</v>
      </c>
      <c r="B17" s="15" t="s">
        <v>23</v>
      </c>
      <c r="C17" s="16">
        <v>350000</v>
      </c>
      <c r="D17" s="17"/>
      <c r="E17" s="17"/>
      <c r="F17" s="17"/>
      <c r="G17" s="17"/>
      <c r="H17" s="17"/>
      <c r="I17" s="17"/>
      <c r="J17" s="16">
        <v>252000</v>
      </c>
      <c r="K17" s="17"/>
      <c r="L17" s="16">
        <v>252000</v>
      </c>
      <c r="M17" s="16">
        <v>252000</v>
      </c>
    </row>
    <row r="18" spans="1:13" ht="12.75">
      <c r="A18" s="11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1" t="s">
        <v>24</v>
      </c>
      <c r="B19" s="11"/>
      <c r="C19" s="17">
        <f>SUM(C17:C18)</f>
        <v>350000</v>
      </c>
      <c r="D19" s="17">
        <f>SUM(D17:D18)</f>
        <v>0</v>
      </c>
      <c r="E19" s="17">
        <f>SUM(E17:E18)</f>
        <v>0</v>
      </c>
      <c r="F19" s="17">
        <f>SUM(F17:F18)</f>
        <v>0</v>
      </c>
      <c r="G19" s="17">
        <f>SUM(G17:G18)</f>
        <v>0</v>
      </c>
      <c r="H19" s="17">
        <f>SUM(H17:H18)</f>
        <v>0</v>
      </c>
      <c r="I19" s="17">
        <f>SUM(I17:I18)</f>
        <v>0</v>
      </c>
      <c r="J19" s="17">
        <f>SUM(J17:J18)</f>
        <v>252000</v>
      </c>
      <c r="K19" s="17">
        <f>SUM(K17:K18)</f>
        <v>0</v>
      </c>
      <c r="L19" s="17">
        <f>SUM(L17:L18)</f>
        <v>252000</v>
      </c>
      <c r="M19" s="17">
        <f>SUM(M17:M18)</f>
        <v>252000</v>
      </c>
    </row>
    <row r="20" spans="1:13" ht="12.7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2" ht="12.75">
      <c r="A21" s="9" t="s">
        <v>10</v>
      </c>
      <c r="B21" s="10" t="s">
        <v>25</v>
      </c>
    </row>
    <row r="23" spans="1:13" ht="12.75" customHeight="1">
      <c r="A23" s="11" t="s">
        <v>12</v>
      </c>
      <c r="B23" s="12" t="s">
        <v>13</v>
      </c>
      <c r="C23" s="13" t="s">
        <v>5</v>
      </c>
      <c r="D23" s="14" t="s">
        <v>14</v>
      </c>
      <c r="E23" s="14"/>
      <c r="F23" s="14"/>
      <c r="G23" s="14"/>
      <c r="H23" s="14"/>
      <c r="I23" s="14"/>
      <c r="J23" s="13" t="s">
        <v>6</v>
      </c>
      <c r="K23" s="14" t="s">
        <v>15</v>
      </c>
      <c r="L23" s="13" t="s">
        <v>7</v>
      </c>
      <c r="M23" s="13" t="s">
        <v>8</v>
      </c>
    </row>
    <row r="24" spans="1:13" ht="12.75">
      <c r="A24" s="11" t="s">
        <v>16</v>
      </c>
      <c r="B24" s="12"/>
      <c r="C24" s="13"/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3"/>
      <c r="K24" s="14"/>
      <c r="L24" s="13"/>
      <c r="M24" s="13"/>
    </row>
    <row r="25" spans="1:13" ht="12.75">
      <c r="A25" s="11">
        <v>33</v>
      </c>
      <c r="B25" s="15" t="s">
        <v>23</v>
      </c>
      <c r="C25" s="16">
        <v>56074</v>
      </c>
      <c r="D25" s="17"/>
      <c r="E25" s="17"/>
      <c r="F25" s="17"/>
      <c r="G25" s="17"/>
      <c r="H25" s="17"/>
      <c r="I25" s="17"/>
      <c r="J25" s="16">
        <v>0</v>
      </c>
      <c r="K25" s="17"/>
      <c r="L25" s="16">
        <v>0</v>
      </c>
      <c r="M25" s="16">
        <v>0</v>
      </c>
    </row>
    <row r="26" spans="1:13" ht="12.75">
      <c r="A26" s="11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1" t="s">
        <v>24</v>
      </c>
      <c r="B27" s="11"/>
      <c r="C27" s="17">
        <f>SUM(C25:C26)</f>
        <v>56074</v>
      </c>
      <c r="D27" s="17">
        <f>SUM(D25:D26)</f>
        <v>0</v>
      </c>
      <c r="E27" s="17">
        <f>SUM(E25:E26)</f>
        <v>0</v>
      </c>
      <c r="F27" s="17">
        <f>SUM(F25:F26)</f>
        <v>0</v>
      </c>
      <c r="G27" s="17">
        <f>SUM(G25:G26)</f>
        <v>0</v>
      </c>
      <c r="H27" s="17">
        <f>SUM(H25:H26)</f>
        <v>0</v>
      </c>
      <c r="I27" s="17">
        <f>SUM(I25:I26)</f>
        <v>0</v>
      </c>
      <c r="J27" s="17">
        <f>SUM(J25:J26)</f>
        <v>0</v>
      </c>
      <c r="K27" s="17">
        <f>SUM(K25:K26)</f>
        <v>0</v>
      </c>
      <c r="L27" s="17">
        <f>SUM(L25:L26)</f>
        <v>0</v>
      </c>
      <c r="M27" s="17">
        <f>SUM(M25:M26)</f>
        <v>0</v>
      </c>
    </row>
    <row r="28" spans="1:13" ht="12.75">
      <c r="A28" s="20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2" ht="12.75">
      <c r="A29" s="9" t="s">
        <v>10</v>
      </c>
      <c r="B29" s="10" t="s">
        <v>26</v>
      </c>
    </row>
    <row r="31" spans="1:13" ht="12.75" customHeight="1">
      <c r="A31" s="11" t="s">
        <v>12</v>
      </c>
      <c r="B31" s="12" t="s">
        <v>13</v>
      </c>
      <c r="C31" s="13" t="s">
        <v>5</v>
      </c>
      <c r="D31" s="14" t="s">
        <v>14</v>
      </c>
      <c r="E31" s="14"/>
      <c r="F31" s="14"/>
      <c r="G31" s="14"/>
      <c r="H31" s="14"/>
      <c r="I31" s="14"/>
      <c r="J31" s="13" t="s">
        <v>6</v>
      </c>
      <c r="K31" s="14" t="s">
        <v>15</v>
      </c>
      <c r="L31" s="13" t="s">
        <v>7</v>
      </c>
      <c r="M31" s="13" t="s">
        <v>8</v>
      </c>
    </row>
    <row r="32" spans="1:13" ht="12.75">
      <c r="A32" s="11" t="s">
        <v>16</v>
      </c>
      <c r="B32" s="12"/>
      <c r="C32" s="13"/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22</v>
      </c>
      <c r="J32" s="13"/>
      <c r="K32" s="14"/>
      <c r="L32" s="13"/>
      <c r="M32" s="13"/>
    </row>
    <row r="33" spans="1:13" ht="12.75">
      <c r="A33" s="11">
        <v>33</v>
      </c>
      <c r="B33" s="15" t="s">
        <v>23</v>
      </c>
      <c r="C33" s="16">
        <v>100000</v>
      </c>
      <c r="D33" s="17"/>
      <c r="E33" s="17"/>
      <c r="F33" s="17"/>
      <c r="G33" s="17"/>
      <c r="H33" s="17"/>
      <c r="I33" s="17"/>
      <c r="J33" s="16">
        <v>0</v>
      </c>
      <c r="K33" s="17"/>
      <c r="L33" s="16">
        <v>0</v>
      </c>
      <c r="M33" s="16">
        <v>0</v>
      </c>
    </row>
    <row r="34" spans="1:13" ht="12.75">
      <c r="A34" s="11"/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1" t="s">
        <v>24</v>
      </c>
      <c r="B35" s="11"/>
      <c r="C35" s="17">
        <f>SUM(C33:C34)</f>
        <v>100000</v>
      </c>
      <c r="D35" s="17">
        <f>SUM(D33:D34)</f>
        <v>0</v>
      </c>
      <c r="E35" s="17">
        <f>SUM(E33:E34)</f>
        <v>0</v>
      </c>
      <c r="F35" s="17">
        <f>SUM(F33:F34)</f>
        <v>0</v>
      </c>
      <c r="G35" s="17">
        <f>SUM(G33:G34)</f>
        <v>0</v>
      </c>
      <c r="H35" s="17">
        <f>SUM(H33:H34)</f>
        <v>0</v>
      </c>
      <c r="I35" s="17">
        <f>SUM(I33:I34)</f>
        <v>0</v>
      </c>
      <c r="J35" s="17">
        <f>SUM(J33:J34)</f>
        <v>0</v>
      </c>
      <c r="K35" s="17">
        <f>SUM(K33:K34)</f>
        <v>0</v>
      </c>
      <c r="L35" s="17">
        <f>SUM(L33:L34)</f>
        <v>0</v>
      </c>
      <c r="M35" s="17">
        <f>SUM(M33:M34)</f>
        <v>0</v>
      </c>
    </row>
    <row r="36" spans="1:13" ht="12.75">
      <c r="A36" s="20"/>
      <c r="B36" s="2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2" ht="12.75">
      <c r="A37" s="9" t="s">
        <v>10</v>
      </c>
      <c r="B37" s="10" t="s">
        <v>27</v>
      </c>
    </row>
    <row r="39" spans="1:13" ht="12.75" customHeight="1">
      <c r="A39" s="11" t="s">
        <v>12</v>
      </c>
      <c r="B39" s="12" t="s">
        <v>13</v>
      </c>
      <c r="C39" s="13" t="s">
        <v>5</v>
      </c>
      <c r="D39" s="14" t="s">
        <v>14</v>
      </c>
      <c r="E39" s="14"/>
      <c r="F39" s="14"/>
      <c r="G39" s="14"/>
      <c r="H39" s="14"/>
      <c r="I39" s="14"/>
      <c r="J39" s="13" t="s">
        <v>6</v>
      </c>
      <c r="K39" s="14" t="s">
        <v>15</v>
      </c>
      <c r="L39" s="13" t="s">
        <v>7</v>
      </c>
      <c r="M39" s="13" t="s">
        <v>8</v>
      </c>
    </row>
    <row r="40" spans="1:13" ht="12.75">
      <c r="A40" s="11" t="s">
        <v>16</v>
      </c>
      <c r="B40" s="12"/>
      <c r="C40" s="13"/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3"/>
      <c r="K40" s="14"/>
      <c r="L40" s="13"/>
      <c r="M40" s="13"/>
    </row>
    <row r="41" spans="1:13" ht="12.75">
      <c r="A41" s="11">
        <v>33</v>
      </c>
      <c r="B41" s="15" t="s">
        <v>23</v>
      </c>
      <c r="C41" s="17">
        <v>336360</v>
      </c>
      <c r="D41" s="17"/>
      <c r="E41" s="17"/>
      <c r="F41" s="17"/>
      <c r="G41" s="17"/>
      <c r="H41" s="17"/>
      <c r="I41" s="17"/>
      <c r="J41" s="17">
        <v>0</v>
      </c>
      <c r="K41" s="17"/>
      <c r="L41" s="17">
        <v>0</v>
      </c>
      <c r="M41" s="17">
        <v>0</v>
      </c>
    </row>
    <row r="42" spans="1:13" ht="12.75">
      <c r="A42" s="11"/>
      <c r="B42" s="1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1" t="s">
        <v>24</v>
      </c>
      <c r="B43" s="11"/>
      <c r="C43" s="17">
        <f>SUM(C41:C42)</f>
        <v>336360</v>
      </c>
      <c r="D43" s="17">
        <f>SUM(D41:D42)</f>
        <v>0</v>
      </c>
      <c r="E43" s="17">
        <f>SUM(E41:E42)</f>
        <v>0</v>
      </c>
      <c r="F43" s="17">
        <f>SUM(F41:F42)</f>
        <v>0</v>
      </c>
      <c r="G43" s="17">
        <f>SUM(G41:G42)</f>
        <v>0</v>
      </c>
      <c r="H43" s="17">
        <f>SUM(H41:H42)</f>
        <v>0</v>
      </c>
      <c r="I43" s="17">
        <f>SUM(I41:I42)</f>
        <v>0</v>
      </c>
      <c r="J43" s="17">
        <f>SUM(J41:J42)</f>
        <v>0</v>
      </c>
      <c r="K43" s="17">
        <f>SUM(K41:K42)</f>
        <v>0</v>
      </c>
      <c r="L43" s="17">
        <f>SUM(L41:L42)</f>
        <v>0</v>
      </c>
      <c r="M43" s="17">
        <f>SUM(M41:M42)</f>
        <v>0</v>
      </c>
    </row>
    <row r="44" spans="1:13" ht="12.75">
      <c r="A44" s="20"/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2" ht="12.75">
      <c r="A45" s="9" t="s">
        <v>10</v>
      </c>
      <c r="B45" s="10" t="s">
        <v>28</v>
      </c>
    </row>
    <row r="47" spans="1:13" ht="12.75" customHeight="1">
      <c r="A47" s="11" t="s">
        <v>12</v>
      </c>
      <c r="B47" s="12" t="s">
        <v>13</v>
      </c>
      <c r="C47" s="13" t="s">
        <v>5</v>
      </c>
      <c r="D47" s="14" t="s">
        <v>14</v>
      </c>
      <c r="E47" s="14"/>
      <c r="F47" s="14"/>
      <c r="G47" s="14"/>
      <c r="H47" s="14"/>
      <c r="I47" s="14"/>
      <c r="J47" s="13" t="s">
        <v>6</v>
      </c>
      <c r="K47" s="14" t="s">
        <v>15</v>
      </c>
      <c r="L47" s="13" t="s">
        <v>7</v>
      </c>
      <c r="M47" s="13" t="s">
        <v>8</v>
      </c>
    </row>
    <row r="48" spans="1:13" ht="12.75">
      <c r="A48" s="11" t="s">
        <v>16</v>
      </c>
      <c r="B48" s="12"/>
      <c r="C48" s="13"/>
      <c r="D48" s="14" t="s">
        <v>17</v>
      </c>
      <c r="E48" s="14" t="s">
        <v>18</v>
      </c>
      <c r="F48" s="14" t="s">
        <v>19</v>
      </c>
      <c r="G48" s="14" t="s">
        <v>20</v>
      </c>
      <c r="H48" s="14" t="s">
        <v>21</v>
      </c>
      <c r="I48" s="14" t="s">
        <v>22</v>
      </c>
      <c r="J48" s="13"/>
      <c r="K48" s="14"/>
      <c r="L48" s="13"/>
      <c r="M48" s="13"/>
    </row>
    <row r="49" spans="1:13" ht="12.75">
      <c r="A49" s="11">
        <v>44</v>
      </c>
      <c r="B49" s="15" t="s">
        <v>29</v>
      </c>
      <c r="C49" s="16">
        <v>12000000</v>
      </c>
      <c r="D49" s="17"/>
      <c r="E49" s="17"/>
      <c r="F49" s="17"/>
      <c r="G49" s="17"/>
      <c r="H49" s="17"/>
      <c r="I49" s="17"/>
      <c r="J49" s="16">
        <v>0</v>
      </c>
      <c r="K49" s="17"/>
      <c r="L49" s="16">
        <v>0</v>
      </c>
      <c r="M49" s="16">
        <v>0</v>
      </c>
    </row>
    <row r="50" spans="1:13" ht="12.75">
      <c r="A50" s="11"/>
      <c r="B50" s="1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1" t="s">
        <v>24</v>
      </c>
      <c r="B51" s="11"/>
      <c r="C51" s="17">
        <f>SUM(C49:C50)</f>
        <v>12000000</v>
      </c>
      <c r="D51" s="17">
        <f>SUM(D49:D50)</f>
        <v>0</v>
      </c>
      <c r="E51" s="17">
        <f>SUM(E49:E50)</f>
        <v>0</v>
      </c>
      <c r="F51" s="17">
        <f>SUM(F49:F50)</f>
        <v>0</v>
      </c>
      <c r="G51" s="17">
        <f>SUM(G49:G50)</f>
        <v>0</v>
      </c>
      <c r="H51" s="17">
        <f>SUM(H49:H50)</f>
        <v>0</v>
      </c>
      <c r="I51" s="17">
        <f>SUM(I49:I50)</f>
        <v>0</v>
      </c>
      <c r="J51" s="17">
        <f>SUM(J49:J50)</f>
        <v>0</v>
      </c>
      <c r="K51" s="17">
        <f>SUM(K49:K50)</f>
        <v>0</v>
      </c>
      <c r="L51" s="17">
        <f>SUM(L49:L50)</f>
        <v>0</v>
      </c>
      <c r="M51" s="17">
        <f>SUM(M49:M50)</f>
        <v>0</v>
      </c>
    </row>
    <row r="52" spans="1:13" ht="12.75">
      <c r="A52" s="20"/>
      <c r="B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24" customHeight="1">
      <c r="A53" s="5" t="s">
        <v>4</v>
      </c>
      <c r="B53" s="5"/>
      <c r="C53" s="6" t="s">
        <v>5</v>
      </c>
      <c r="D53" s="7"/>
      <c r="E53" s="7"/>
      <c r="F53" s="7"/>
      <c r="G53" s="7"/>
      <c r="H53" s="7"/>
      <c r="I53" s="7"/>
      <c r="J53" s="6" t="s">
        <v>6</v>
      </c>
      <c r="K53" s="7"/>
      <c r="L53" s="6" t="s">
        <v>7</v>
      </c>
      <c r="M53" s="6" t="s">
        <v>8</v>
      </c>
    </row>
    <row r="54" spans="1:13" ht="12.75">
      <c r="A54" s="20"/>
      <c r="B54" s="2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7.25">
      <c r="A55" s="8" t="s">
        <v>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2" ht="12.75">
      <c r="A57" s="9" t="s">
        <v>10</v>
      </c>
      <c r="B57" s="10" t="s">
        <v>30</v>
      </c>
    </row>
    <row r="59" spans="1:13" ht="12.75" customHeight="1">
      <c r="A59" s="11" t="s">
        <v>12</v>
      </c>
      <c r="B59" s="12" t="s">
        <v>13</v>
      </c>
      <c r="C59" s="13" t="s">
        <v>5</v>
      </c>
      <c r="D59" s="14" t="s">
        <v>14</v>
      </c>
      <c r="E59" s="14"/>
      <c r="F59" s="14"/>
      <c r="G59" s="14"/>
      <c r="H59" s="14"/>
      <c r="I59" s="14"/>
      <c r="J59" s="13" t="s">
        <v>6</v>
      </c>
      <c r="K59" s="14" t="s">
        <v>15</v>
      </c>
      <c r="L59" s="13" t="s">
        <v>7</v>
      </c>
      <c r="M59" s="13" t="s">
        <v>8</v>
      </c>
    </row>
    <row r="60" spans="1:13" ht="12.75">
      <c r="A60" s="11" t="s">
        <v>16</v>
      </c>
      <c r="B60" s="12"/>
      <c r="C60" s="13"/>
      <c r="D60" s="14" t="s">
        <v>17</v>
      </c>
      <c r="E60" s="14" t="s">
        <v>18</v>
      </c>
      <c r="F60" s="14" t="s">
        <v>19</v>
      </c>
      <c r="G60" s="14" t="s">
        <v>20</v>
      </c>
      <c r="H60" s="14" t="s">
        <v>21</v>
      </c>
      <c r="I60" s="14" t="s">
        <v>22</v>
      </c>
      <c r="J60" s="13"/>
      <c r="K60" s="14"/>
      <c r="L60" s="13"/>
      <c r="M60" s="13"/>
    </row>
    <row r="61" spans="1:13" ht="12.75">
      <c r="A61" s="11">
        <v>33</v>
      </c>
      <c r="B61" s="15" t="s">
        <v>23</v>
      </c>
      <c r="C61" s="16">
        <v>757642</v>
      </c>
      <c r="D61" s="17"/>
      <c r="E61" s="17"/>
      <c r="F61" s="17"/>
      <c r="G61" s="17"/>
      <c r="H61" s="17"/>
      <c r="I61" s="17"/>
      <c r="J61" s="16">
        <v>229760</v>
      </c>
      <c r="K61" s="17"/>
      <c r="L61" s="16">
        <v>229760</v>
      </c>
      <c r="M61" s="16">
        <v>229760</v>
      </c>
    </row>
    <row r="62" spans="1:13" ht="12.75">
      <c r="A62" s="11"/>
      <c r="B62" s="1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1" t="s">
        <v>24</v>
      </c>
      <c r="B63" s="11"/>
      <c r="C63" s="17">
        <f>SUM(C61:C62)</f>
        <v>757642</v>
      </c>
      <c r="D63" s="17">
        <f>SUM(D61:D62)</f>
        <v>0</v>
      </c>
      <c r="E63" s="17">
        <f>SUM(E61:E62)</f>
        <v>0</v>
      </c>
      <c r="F63" s="17">
        <f>SUM(F61:F62)</f>
        <v>0</v>
      </c>
      <c r="G63" s="17">
        <f>SUM(G61:G62)</f>
        <v>0</v>
      </c>
      <c r="H63" s="17">
        <f>SUM(H61:H62)</f>
        <v>0</v>
      </c>
      <c r="I63" s="17">
        <f>SUM(I61:I62)</f>
        <v>0</v>
      </c>
      <c r="J63" s="17">
        <f>SUM(J61:J62)</f>
        <v>229760</v>
      </c>
      <c r="K63" s="17">
        <f>SUM(K61:K62)</f>
        <v>0</v>
      </c>
      <c r="L63" s="17">
        <f>SUM(L61:L62)</f>
        <v>229760</v>
      </c>
      <c r="M63" s="17">
        <f>SUM(M61:M62)</f>
        <v>229760</v>
      </c>
    </row>
    <row r="65" spans="1:2" ht="12.75">
      <c r="A65" s="9" t="s">
        <v>10</v>
      </c>
      <c r="B65" s="10" t="s">
        <v>31</v>
      </c>
    </row>
    <row r="67" spans="1:13" ht="12.75" customHeight="1">
      <c r="A67" s="11" t="s">
        <v>12</v>
      </c>
      <c r="B67" s="12" t="s">
        <v>13</v>
      </c>
      <c r="C67" s="13" t="s">
        <v>5</v>
      </c>
      <c r="D67" s="14" t="s">
        <v>14</v>
      </c>
      <c r="E67" s="14"/>
      <c r="F67" s="14"/>
      <c r="G67" s="14"/>
      <c r="H67" s="14"/>
      <c r="I67" s="14"/>
      <c r="J67" s="13" t="s">
        <v>6</v>
      </c>
      <c r="K67" s="14" t="s">
        <v>15</v>
      </c>
      <c r="L67" s="13" t="s">
        <v>7</v>
      </c>
      <c r="M67" s="13" t="s">
        <v>8</v>
      </c>
    </row>
    <row r="68" spans="1:13" ht="12.75">
      <c r="A68" s="11" t="s">
        <v>16</v>
      </c>
      <c r="B68" s="12"/>
      <c r="C68" s="13"/>
      <c r="D68" s="14" t="s">
        <v>17</v>
      </c>
      <c r="E68" s="14" t="s">
        <v>18</v>
      </c>
      <c r="F68" s="14" t="s">
        <v>19</v>
      </c>
      <c r="G68" s="14" t="s">
        <v>20</v>
      </c>
      <c r="H68" s="14" t="s">
        <v>21</v>
      </c>
      <c r="I68" s="14" t="s">
        <v>22</v>
      </c>
      <c r="J68" s="13"/>
      <c r="K68" s="14"/>
      <c r="L68" s="13"/>
      <c r="M68" s="13"/>
    </row>
    <row r="69" spans="1:13" ht="12.75">
      <c r="A69" s="11">
        <v>33</v>
      </c>
      <c r="B69" s="15" t="s">
        <v>23</v>
      </c>
      <c r="C69" s="16">
        <v>291415</v>
      </c>
      <c r="D69" s="17"/>
      <c r="E69" s="17"/>
      <c r="F69" s="17"/>
      <c r="G69" s="17"/>
      <c r="H69" s="17"/>
      <c r="I69" s="17"/>
      <c r="J69" s="16">
        <v>45421.75</v>
      </c>
      <c r="K69" s="17"/>
      <c r="L69" s="16">
        <v>36741.75</v>
      </c>
      <c r="M69" s="16">
        <v>36741.75</v>
      </c>
    </row>
    <row r="70" spans="1:13" ht="12.75">
      <c r="A70" s="11"/>
      <c r="B70" s="1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1" t="s">
        <v>24</v>
      </c>
      <c r="B71" s="11"/>
      <c r="C71" s="17">
        <f>SUM(C69:C70)</f>
        <v>291415</v>
      </c>
      <c r="D71" s="17">
        <f>SUM(D69:D70)</f>
        <v>0</v>
      </c>
      <c r="E71" s="17">
        <f>SUM(E69:E70)</f>
        <v>0</v>
      </c>
      <c r="F71" s="17">
        <f>SUM(F69:F70)</f>
        <v>0</v>
      </c>
      <c r="G71" s="17">
        <f>SUM(G69:G70)</f>
        <v>0</v>
      </c>
      <c r="H71" s="17">
        <f>SUM(H69:H70)</f>
        <v>0</v>
      </c>
      <c r="I71" s="17">
        <f>SUM(I69:I70)</f>
        <v>0</v>
      </c>
      <c r="J71" s="17">
        <f>SUM(J69:J70)</f>
        <v>45421.75</v>
      </c>
      <c r="K71" s="17">
        <f>SUM(K69:K70)</f>
        <v>0</v>
      </c>
      <c r="L71" s="17">
        <f>SUM(L69:L70)</f>
        <v>36741.75</v>
      </c>
      <c r="M71" s="17">
        <f>SUM(M69:M70)</f>
        <v>36741.75</v>
      </c>
    </row>
    <row r="72" spans="1:13" ht="12.75">
      <c r="A72" s="20"/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7.25">
      <c r="A73" s="8" t="s">
        <v>32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5" spans="1:2" ht="12.75">
      <c r="A75" s="9" t="s">
        <v>33</v>
      </c>
      <c r="B75" s="10" t="s">
        <v>34</v>
      </c>
    </row>
    <row r="77" spans="1:13" ht="12.75" customHeight="1">
      <c r="A77" s="11" t="s">
        <v>12</v>
      </c>
      <c r="B77" s="12" t="s">
        <v>13</v>
      </c>
      <c r="C77" s="13" t="s">
        <v>5</v>
      </c>
      <c r="D77" s="14" t="s">
        <v>14</v>
      </c>
      <c r="E77" s="14"/>
      <c r="F77" s="14"/>
      <c r="G77" s="14"/>
      <c r="H77" s="14"/>
      <c r="I77" s="14"/>
      <c r="J77" s="13" t="s">
        <v>6</v>
      </c>
      <c r="K77" s="14" t="s">
        <v>15</v>
      </c>
      <c r="L77" s="13" t="s">
        <v>7</v>
      </c>
      <c r="M77" s="13" t="s">
        <v>8</v>
      </c>
    </row>
    <row r="78" spans="1:13" ht="12.75">
      <c r="A78" s="11" t="s">
        <v>16</v>
      </c>
      <c r="B78" s="12"/>
      <c r="C78" s="13"/>
      <c r="D78" s="14" t="s">
        <v>17</v>
      </c>
      <c r="E78" s="14" t="s">
        <v>18</v>
      </c>
      <c r="F78" s="14" t="s">
        <v>19</v>
      </c>
      <c r="G78" s="14" t="s">
        <v>20</v>
      </c>
      <c r="H78" s="14" t="s">
        <v>21</v>
      </c>
      <c r="I78" s="14" t="s">
        <v>22</v>
      </c>
      <c r="J78" s="13"/>
      <c r="K78" s="14"/>
      <c r="L78" s="13"/>
      <c r="M78" s="13"/>
    </row>
    <row r="79" spans="1:13" ht="12.75">
      <c r="A79" s="11">
        <v>33</v>
      </c>
      <c r="B79" s="15" t="s">
        <v>23</v>
      </c>
      <c r="C79" s="16">
        <v>645562</v>
      </c>
      <c r="D79" s="17"/>
      <c r="E79" s="17"/>
      <c r="F79" s="17"/>
      <c r="G79" s="17"/>
      <c r="H79" s="17"/>
      <c r="I79" s="17"/>
      <c r="J79" s="16">
        <v>401770.18</v>
      </c>
      <c r="K79" s="17"/>
      <c r="L79" s="16">
        <v>386479.42</v>
      </c>
      <c r="M79" s="16">
        <v>386479.42</v>
      </c>
    </row>
    <row r="80" spans="1:13" ht="12.75">
      <c r="A80" s="11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1" t="s">
        <v>24</v>
      </c>
      <c r="B81" s="11"/>
      <c r="C81" s="17">
        <f>SUM(C79:C80)</f>
        <v>645562</v>
      </c>
      <c r="D81" s="17">
        <f>SUM(D79:D80)</f>
        <v>0</v>
      </c>
      <c r="E81" s="17">
        <f>SUM(E79:E80)</f>
        <v>0</v>
      </c>
      <c r="F81" s="17">
        <f>SUM(F79:F80)</f>
        <v>0</v>
      </c>
      <c r="G81" s="17">
        <f>SUM(G79:G80)</f>
        <v>0</v>
      </c>
      <c r="H81" s="17">
        <f>SUM(H79:H80)</f>
        <v>0</v>
      </c>
      <c r="I81" s="17">
        <f>SUM(I79:I80)</f>
        <v>0</v>
      </c>
      <c r="J81" s="17">
        <f>SUM(J79:J80)</f>
        <v>401770.18</v>
      </c>
      <c r="K81" s="17">
        <f>SUM(K79:K80)</f>
        <v>0</v>
      </c>
      <c r="L81" s="17">
        <f>SUM(L79:L80)</f>
        <v>386479.42</v>
      </c>
      <c r="M81" s="17">
        <f>SUM(M79:M80)</f>
        <v>386479.42</v>
      </c>
    </row>
    <row r="83" spans="1:2" ht="12.75">
      <c r="A83" s="9" t="s">
        <v>33</v>
      </c>
      <c r="B83" s="10" t="s">
        <v>35</v>
      </c>
    </row>
    <row r="85" spans="1:13" ht="12.75" customHeight="1">
      <c r="A85" s="11" t="s">
        <v>12</v>
      </c>
      <c r="B85" s="12" t="s">
        <v>13</v>
      </c>
      <c r="C85" s="13" t="s">
        <v>5</v>
      </c>
      <c r="D85" s="14" t="s">
        <v>14</v>
      </c>
      <c r="E85" s="14"/>
      <c r="F85" s="14"/>
      <c r="G85" s="14"/>
      <c r="H85" s="14"/>
      <c r="I85" s="14"/>
      <c r="J85" s="13" t="s">
        <v>6</v>
      </c>
      <c r="K85" s="14" t="s">
        <v>15</v>
      </c>
      <c r="L85" s="13" t="s">
        <v>7</v>
      </c>
      <c r="M85" s="13" t="s">
        <v>8</v>
      </c>
    </row>
    <row r="86" spans="1:13" ht="12.75">
      <c r="A86" s="11" t="s">
        <v>16</v>
      </c>
      <c r="B86" s="12"/>
      <c r="C86" s="13"/>
      <c r="D86" s="14" t="s">
        <v>17</v>
      </c>
      <c r="E86" s="14" t="s">
        <v>18</v>
      </c>
      <c r="F86" s="14" t="s">
        <v>19</v>
      </c>
      <c r="G86" s="14" t="s">
        <v>20</v>
      </c>
      <c r="H86" s="14" t="s">
        <v>21</v>
      </c>
      <c r="I86" s="14" t="s">
        <v>22</v>
      </c>
      <c r="J86" s="13"/>
      <c r="K86" s="14"/>
      <c r="L86" s="13"/>
      <c r="M86" s="13"/>
    </row>
    <row r="87" spans="1:13" ht="12.75">
      <c r="A87" s="11">
        <v>33</v>
      </c>
      <c r="B87" s="15" t="s">
        <v>23</v>
      </c>
      <c r="C87" s="16">
        <v>1230136</v>
      </c>
      <c r="D87" s="17"/>
      <c r="E87" s="17"/>
      <c r="F87" s="17"/>
      <c r="G87" s="17"/>
      <c r="H87" s="17"/>
      <c r="I87" s="17"/>
      <c r="J87" s="16">
        <v>614616.27</v>
      </c>
      <c r="K87" s="17"/>
      <c r="L87" s="16">
        <v>609189.57</v>
      </c>
      <c r="M87" s="16">
        <v>609189.57</v>
      </c>
    </row>
    <row r="88" spans="1:13" ht="12.75">
      <c r="A88" s="11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1" t="s">
        <v>24</v>
      </c>
      <c r="B89" s="11"/>
      <c r="C89" s="17">
        <f>SUM(C87:C88)</f>
        <v>1230136</v>
      </c>
      <c r="D89" s="17">
        <f>SUM(D87:D88)</f>
        <v>0</v>
      </c>
      <c r="E89" s="17">
        <f>SUM(E87:E88)</f>
        <v>0</v>
      </c>
      <c r="F89" s="17">
        <f>SUM(F87:F88)</f>
        <v>0</v>
      </c>
      <c r="G89" s="17">
        <f>SUM(G87:G88)</f>
        <v>0</v>
      </c>
      <c r="H89" s="17">
        <f>SUM(H87:H88)</f>
        <v>0</v>
      </c>
      <c r="I89" s="17">
        <f>SUM(I87:I88)</f>
        <v>0</v>
      </c>
      <c r="J89" s="17">
        <f>SUM(J87:J88)</f>
        <v>614616.27</v>
      </c>
      <c r="K89" s="17">
        <f>SUM(K87:K88)</f>
        <v>0</v>
      </c>
      <c r="L89" s="17">
        <f>SUM(L87:L88)</f>
        <v>609189.57</v>
      </c>
      <c r="M89" s="17">
        <f>SUM(M87:M88)</f>
        <v>609189.57</v>
      </c>
    </row>
    <row r="91" spans="1:2" ht="12.75">
      <c r="A91" s="9" t="s">
        <v>33</v>
      </c>
      <c r="B91" s="10" t="s">
        <v>36</v>
      </c>
    </row>
    <row r="93" spans="1:13" ht="12.75" customHeight="1">
      <c r="A93" s="11" t="s">
        <v>12</v>
      </c>
      <c r="B93" s="12" t="s">
        <v>13</v>
      </c>
      <c r="C93" s="13" t="s">
        <v>5</v>
      </c>
      <c r="D93" s="14" t="s">
        <v>14</v>
      </c>
      <c r="E93" s="14"/>
      <c r="F93" s="14"/>
      <c r="G93" s="14"/>
      <c r="H93" s="14"/>
      <c r="I93" s="14"/>
      <c r="J93" s="13" t="s">
        <v>6</v>
      </c>
      <c r="K93" s="14" t="s">
        <v>15</v>
      </c>
      <c r="L93" s="13" t="s">
        <v>7</v>
      </c>
      <c r="M93" s="13" t="s">
        <v>8</v>
      </c>
    </row>
    <row r="94" spans="1:13" ht="12.75">
      <c r="A94" s="11" t="s">
        <v>16</v>
      </c>
      <c r="B94" s="12"/>
      <c r="C94" s="13"/>
      <c r="D94" s="14" t="s">
        <v>17</v>
      </c>
      <c r="E94" s="14" t="s">
        <v>18</v>
      </c>
      <c r="F94" s="14" t="s">
        <v>19</v>
      </c>
      <c r="G94" s="14" t="s">
        <v>20</v>
      </c>
      <c r="H94" s="14" t="s">
        <v>21</v>
      </c>
      <c r="I94" s="14" t="s">
        <v>22</v>
      </c>
      <c r="J94" s="13"/>
      <c r="K94" s="14"/>
      <c r="L94" s="13"/>
      <c r="M94" s="13"/>
    </row>
    <row r="95" spans="1:13" ht="12.75">
      <c r="A95" s="11">
        <v>33</v>
      </c>
      <c r="B95" s="15" t="s">
        <v>23</v>
      </c>
      <c r="C95" s="16">
        <v>265000</v>
      </c>
      <c r="D95" s="17"/>
      <c r="E95" s="17"/>
      <c r="F95" s="17"/>
      <c r="G95" s="17"/>
      <c r="H95" s="17"/>
      <c r="I95" s="17"/>
      <c r="J95" s="16">
        <v>6947.16</v>
      </c>
      <c r="K95" s="17"/>
      <c r="L95" s="16">
        <v>6947.16</v>
      </c>
      <c r="M95" s="16">
        <v>6947.16</v>
      </c>
    </row>
    <row r="96" spans="1:13" ht="12.75">
      <c r="A96" s="11"/>
      <c r="B96" s="1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2.75">
      <c r="A97" s="11" t="s">
        <v>24</v>
      </c>
      <c r="B97" s="11"/>
      <c r="C97" s="17">
        <f>SUM(C95:C96)</f>
        <v>265000</v>
      </c>
      <c r="D97" s="17">
        <f>SUM(D95:D96)</f>
        <v>0</v>
      </c>
      <c r="E97" s="17">
        <f>SUM(E95:E96)</f>
        <v>0</v>
      </c>
      <c r="F97" s="17">
        <f>SUM(F95:F96)</f>
        <v>0</v>
      </c>
      <c r="G97" s="17">
        <f>SUM(G95:G96)</f>
        <v>0</v>
      </c>
      <c r="H97" s="17">
        <f>SUM(H95:H96)</f>
        <v>0</v>
      </c>
      <c r="I97" s="17">
        <f>SUM(I95:I96)</f>
        <v>0</v>
      </c>
      <c r="J97" s="17">
        <f>SUM(J95:J96)</f>
        <v>6947.16</v>
      </c>
      <c r="K97" s="17">
        <f>SUM(K95:K96)</f>
        <v>0</v>
      </c>
      <c r="L97" s="17">
        <f>SUM(L95:L96)</f>
        <v>6947.16</v>
      </c>
      <c r="M97" s="17">
        <f>SUM(M95:M96)</f>
        <v>6947.16</v>
      </c>
    </row>
    <row r="98" spans="1:13" ht="12.75">
      <c r="A98" s="20"/>
      <c r="B98" s="20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0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customHeight="1">
      <c r="A100" s="5" t="s">
        <v>4</v>
      </c>
      <c r="B100" s="5"/>
      <c r="C100" s="6" t="s">
        <v>5</v>
      </c>
      <c r="D100" s="7"/>
      <c r="E100" s="7"/>
      <c r="F100" s="7"/>
      <c r="G100" s="7"/>
      <c r="H100" s="7"/>
      <c r="I100" s="7"/>
      <c r="J100" s="6" t="s">
        <v>6</v>
      </c>
      <c r="K100" s="7"/>
      <c r="L100" s="6" t="s">
        <v>7</v>
      </c>
      <c r="M100" s="6" t="s">
        <v>8</v>
      </c>
    </row>
    <row r="101" spans="1:13" ht="12.75">
      <c r="A101" s="20"/>
      <c r="B101" s="2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7.25">
      <c r="A102" s="8" t="s">
        <v>32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20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2" ht="12.75">
      <c r="A104" s="9" t="s">
        <v>33</v>
      </c>
      <c r="B104" s="10" t="s">
        <v>37</v>
      </c>
    </row>
    <row r="106" spans="1:13" ht="12.75" customHeight="1">
      <c r="A106" s="11" t="s">
        <v>12</v>
      </c>
      <c r="B106" s="12" t="s">
        <v>13</v>
      </c>
      <c r="C106" s="13" t="s">
        <v>5</v>
      </c>
      <c r="D106" s="14" t="s">
        <v>14</v>
      </c>
      <c r="E106" s="14"/>
      <c r="F106" s="14"/>
      <c r="G106" s="14"/>
      <c r="H106" s="14"/>
      <c r="I106" s="14"/>
      <c r="J106" s="13" t="s">
        <v>6</v>
      </c>
      <c r="K106" s="14" t="s">
        <v>15</v>
      </c>
      <c r="L106" s="13" t="s">
        <v>7</v>
      </c>
      <c r="M106" s="13" t="s">
        <v>8</v>
      </c>
    </row>
    <row r="107" spans="1:13" ht="12.75">
      <c r="A107" s="11" t="s">
        <v>16</v>
      </c>
      <c r="B107" s="12"/>
      <c r="C107" s="13"/>
      <c r="D107" s="14" t="s">
        <v>17</v>
      </c>
      <c r="E107" s="14" t="s">
        <v>18</v>
      </c>
      <c r="F107" s="14" t="s">
        <v>19</v>
      </c>
      <c r="G107" s="14" t="s">
        <v>20</v>
      </c>
      <c r="H107" s="14" t="s">
        <v>21</v>
      </c>
      <c r="I107" s="14" t="s">
        <v>22</v>
      </c>
      <c r="J107" s="13"/>
      <c r="K107" s="14"/>
      <c r="L107" s="13"/>
      <c r="M107" s="13"/>
    </row>
    <row r="108" spans="1:13" ht="12.75">
      <c r="A108" s="11">
        <v>33</v>
      </c>
      <c r="B108" s="15" t="s">
        <v>23</v>
      </c>
      <c r="C108" s="16">
        <v>109816</v>
      </c>
      <c r="D108" s="17"/>
      <c r="E108" s="17"/>
      <c r="F108" s="17"/>
      <c r="G108" s="17"/>
      <c r="H108" s="17"/>
      <c r="I108" s="17"/>
      <c r="J108" s="16">
        <v>96246.43</v>
      </c>
      <c r="K108" s="17"/>
      <c r="L108" s="16">
        <v>96246.43</v>
      </c>
      <c r="M108" s="16">
        <v>96246.43</v>
      </c>
    </row>
    <row r="109" spans="1:13" ht="12.75">
      <c r="A109" s="11"/>
      <c r="B109" s="1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2.75">
      <c r="A110" s="11" t="s">
        <v>24</v>
      </c>
      <c r="B110" s="11"/>
      <c r="C110" s="17">
        <f>SUM(C108:C109)</f>
        <v>109816</v>
      </c>
      <c r="D110" s="17">
        <f>SUM(D108:D109)</f>
        <v>0</v>
      </c>
      <c r="E110" s="17">
        <f>SUM(E108:E109)</f>
        <v>0</v>
      </c>
      <c r="F110" s="17">
        <f>SUM(F108:F109)</f>
        <v>0</v>
      </c>
      <c r="G110" s="17">
        <f>SUM(G108:G109)</f>
        <v>0</v>
      </c>
      <c r="H110" s="17">
        <f>SUM(H108:H109)</f>
        <v>0</v>
      </c>
      <c r="I110" s="17">
        <f>SUM(I108:I109)</f>
        <v>0</v>
      </c>
      <c r="J110" s="17">
        <f>SUM(J108:J109)</f>
        <v>96246.43</v>
      </c>
      <c r="K110" s="17">
        <f>SUM(K108:K109)</f>
        <v>0</v>
      </c>
      <c r="L110" s="17">
        <f>SUM(L108:L109)</f>
        <v>96246.43</v>
      </c>
      <c r="M110" s="17">
        <f>SUM(M108:M109)</f>
        <v>96246.43</v>
      </c>
    </row>
    <row r="112" spans="1:2" ht="12.75">
      <c r="A112" s="9" t="s">
        <v>33</v>
      </c>
      <c r="B112" s="10" t="s">
        <v>38</v>
      </c>
    </row>
    <row r="114" spans="1:13" ht="12.75" customHeight="1">
      <c r="A114" s="11" t="s">
        <v>12</v>
      </c>
      <c r="B114" s="12" t="s">
        <v>13</v>
      </c>
      <c r="C114" s="13" t="s">
        <v>5</v>
      </c>
      <c r="D114" s="14" t="s">
        <v>14</v>
      </c>
      <c r="E114" s="14"/>
      <c r="F114" s="14"/>
      <c r="G114" s="14"/>
      <c r="H114" s="14"/>
      <c r="I114" s="14"/>
      <c r="J114" s="13" t="s">
        <v>6</v>
      </c>
      <c r="K114" s="14" t="s">
        <v>15</v>
      </c>
      <c r="L114" s="13" t="s">
        <v>7</v>
      </c>
      <c r="M114" s="13" t="s">
        <v>8</v>
      </c>
    </row>
    <row r="115" spans="1:13" ht="12.75">
      <c r="A115" s="11" t="s">
        <v>16</v>
      </c>
      <c r="B115" s="12"/>
      <c r="C115" s="13"/>
      <c r="D115" s="14" t="s">
        <v>17</v>
      </c>
      <c r="E115" s="14" t="s">
        <v>18</v>
      </c>
      <c r="F115" s="14" t="s">
        <v>19</v>
      </c>
      <c r="G115" s="14" t="s">
        <v>20</v>
      </c>
      <c r="H115" s="14" t="s">
        <v>21</v>
      </c>
      <c r="I115" s="14" t="s">
        <v>22</v>
      </c>
      <c r="J115" s="13"/>
      <c r="K115" s="14"/>
      <c r="L115" s="13"/>
      <c r="M115" s="13"/>
    </row>
    <row r="116" spans="1:13" ht="12.75">
      <c r="A116" s="11">
        <v>33</v>
      </c>
      <c r="B116" s="15" t="s">
        <v>23</v>
      </c>
      <c r="C116" s="16">
        <v>117006</v>
      </c>
      <c r="D116" s="17"/>
      <c r="E116" s="17"/>
      <c r="F116" s="17"/>
      <c r="G116" s="17"/>
      <c r="H116" s="17"/>
      <c r="I116" s="17"/>
      <c r="J116" s="16">
        <v>245.32</v>
      </c>
      <c r="K116" s="17"/>
      <c r="L116" s="16">
        <v>245.32</v>
      </c>
      <c r="M116" s="16">
        <v>183.99</v>
      </c>
    </row>
    <row r="117" spans="1:13" ht="12.75">
      <c r="A117" s="11"/>
      <c r="B117" s="1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11" t="s">
        <v>24</v>
      </c>
      <c r="B118" s="11"/>
      <c r="C118" s="17">
        <f>SUM(C116:C117)</f>
        <v>117006</v>
      </c>
      <c r="D118" s="17">
        <f>SUM(D116:D117)</f>
        <v>0</v>
      </c>
      <c r="E118" s="17">
        <f>SUM(E116:E117)</f>
        <v>0</v>
      </c>
      <c r="F118" s="17">
        <f>SUM(F116:F117)</f>
        <v>0</v>
      </c>
      <c r="G118" s="17">
        <f>SUM(G116:G117)</f>
        <v>0</v>
      </c>
      <c r="H118" s="17">
        <f>SUM(H116:H117)</f>
        <v>0</v>
      </c>
      <c r="I118" s="17">
        <f>SUM(I116:I117)</f>
        <v>0</v>
      </c>
      <c r="J118" s="17">
        <f>SUM(J116:J117)</f>
        <v>245.32</v>
      </c>
      <c r="K118" s="17">
        <f>SUM(K116:K117)</f>
        <v>0</v>
      </c>
      <c r="L118" s="17">
        <f>SUM(L116:L117)</f>
        <v>245.32</v>
      </c>
      <c r="M118" s="17">
        <f>SUM(M116:M117)</f>
        <v>183.99</v>
      </c>
    </row>
    <row r="120" spans="1:2" ht="12.75">
      <c r="A120" s="9" t="s">
        <v>33</v>
      </c>
      <c r="B120" s="10" t="s">
        <v>39</v>
      </c>
    </row>
    <row r="122" spans="1:13" ht="12.75" customHeight="1">
      <c r="A122" s="11" t="s">
        <v>12</v>
      </c>
      <c r="B122" s="12" t="s">
        <v>13</v>
      </c>
      <c r="C122" s="13" t="s">
        <v>5</v>
      </c>
      <c r="D122" s="14" t="s">
        <v>14</v>
      </c>
      <c r="E122" s="14"/>
      <c r="F122" s="14"/>
      <c r="G122" s="14"/>
      <c r="H122" s="14"/>
      <c r="I122" s="14"/>
      <c r="J122" s="13" t="s">
        <v>6</v>
      </c>
      <c r="K122" s="14" t="s">
        <v>15</v>
      </c>
      <c r="L122" s="13" t="s">
        <v>7</v>
      </c>
      <c r="M122" s="13" t="s">
        <v>8</v>
      </c>
    </row>
    <row r="123" spans="1:13" ht="12.75">
      <c r="A123" s="11" t="s">
        <v>16</v>
      </c>
      <c r="B123" s="12"/>
      <c r="C123" s="13"/>
      <c r="D123" s="14" t="s">
        <v>17</v>
      </c>
      <c r="E123" s="14" t="s">
        <v>18</v>
      </c>
      <c r="F123" s="14" t="s">
        <v>19</v>
      </c>
      <c r="G123" s="14" t="s">
        <v>20</v>
      </c>
      <c r="H123" s="14" t="s">
        <v>21</v>
      </c>
      <c r="I123" s="14" t="s">
        <v>22</v>
      </c>
      <c r="J123" s="13"/>
      <c r="K123" s="14"/>
      <c r="L123" s="13"/>
      <c r="M123" s="13"/>
    </row>
    <row r="124" spans="1:13" ht="26.25">
      <c r="A124" s="11">
        <v>31</v>
      </c>
      <c r="B124" s="15" t="s">
        <v>40</v>
      </c>
      <c r="C124" s="16">
        <v>265152698.3</v>
      </c>
      <c r="D124" s="17"/>
      <c r="E124" s="17"/>
      <c r="F124" s="17"/>
      <c r="G124" s="17"/>
      <c r="H124" s="17"/>
      <c r="I124" s="17"/>
      <c r="J124" s="16">
        <v>152558666.47</v>
      </c>
      <c r="K124" s="17"/>
      <c r="L124" s="16">
        <v>149830943.9</v>
      </c>
      <c r="M124" s="16">
        <v>149810136.64</v>
      </c>
    </row>
    <row r="125" spans="1:13" ht="12.75">
      <c r="A125" s="11"/>
      <c r="B125" s="1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1" t="s">
        <v>24</v>
      </c>
      <c r="B126" s="11"/>
      <c r="C126" s="17">
        <f>SUM(C124:C125)</f>
        <v>265152698.3</v>
      </c>
      <c r="D126" s="17">
        <f>SUM(D124:D125)</f>
        <v>0</v>
      </c>
      <c r="E126" s="17">
        <f>SUM(E124:E125)</f>
        <v>0</v>
      </c>
      <c r="F126" s="17">
        <f>SUM(F124:F125)</f>
        <v>0</v>
      </c>
      <c r="G126" s="17">
        <f>SUM(G124:G125)</f>
        <v>0</v>
      </c>
      <c r="H126" s="17">
        <f>SUM(H124:H125)</f>
        <v>0</v>
      </c>
      <c r="I126" s="17">
        <f>SUM(I124:I125)</f>
        <v>0</v>
      </c>
      <c r="J126" s="17">
        <f>SUM(J124:J125)</f>
        <v>152558666.47</v>
      </c>
      <c r="K126" s="17">
        <f>SUM(K124:K125)</f>
        <v>0</v>
      </c>
      <c r="L126" s="17">
        <f>SUM(L124:L125)</f>
        <v>149830943.9</v>
      </c>
      <c r="M126" s="17">
        <f>SUM(M124:M125)</f>
        <v>149810136.64</v>
      </c>
    </row>
    <row r="127" spans="1:16" ht="12.75">
      <c r="A127" s="20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P127" s="23"/>
    </row>
    <row r="128" spans="1:16" ht="12.75">
      <c r="A128" s="9" t="s">
        <v>33</v>
      </c>
      <c r="B128" s="10" t="s">
        <v>41</v>
      </c>
      <c r="P128" s="23"/>
    </row>
    <row r="129" ht="12.75">
      <c r="P129" s="23"/>
    </row>
    <row r="130" spans="1:16" ht="12.75" customHeight="1">
      <c r="A130" s="11" t="s">
        <v>12</v>
      </c>
      <c r="B130" s="12" t="s">
        <v>13</v>
      </c>
      <c r="C130" s="13" t="s">
        <v>5</v>
      </c>
      <c r="D130" s="14" t="s">
        <v>14</v>
      </c>
      <c r="E130" s="14"/>
      <c r="F130" s="14"/>
      <c r="G130" s="14"/>
      <c r="H130" s="14"/>
      <c r="I130" s="14"/>
      <c r="J130" s="13" t="s">
        <v>6</v>
      </c>
      <c r="K130" s="14" t="s">
        <v>15</v>
      </c>
      <c r="L130" s="13" t="s">
        <v>7</v>
      </c>
      <c r="M130" s="13" t="s">
        <v>8</v>
      </c>
      <c r="P130" s="23"/>
    </row>
    <row r="131" spans="1:16" ht="12.75">
      <c r="A131" s="11" t="s">
        <v>16</v>
      </c>
      <c r="B131" s="12"/>
      <c r="C131" s="13"/>
      <c r="D131" s="14" t="s">
        <v>17</v>
      </c>
      <c r="E131" s="14" t="s">
        <v>18</v>
      </c>
      <c r="F131" s="14" t="s">
        <v>19</v>
      </c>
      <c r="G131" s="14" t="s">
        <v>20</v>
      </c>
      <c r="H131" s="14" t="s">
        <v>21</v>
      </c>
      <c r="I131" s="14" t="s">
        <v>22</v>
      </c>
      <c r="J131" s="13"/>
      <c r="K131" s="14"/>
      <c r="L131" s="13"/>
      <c r="M131" s="13"/>
      <c r="P131" s="23"/>
    </row>
    <row r="132" spans="1:16" ht="12.75">
      <c r="A132" s="11">
        <v>33</v>
      </c>
      <c r="B132" s="15" t="s">
        <v>23</v>
      </c>
      <c r="C132" s="17">
        <v>54398579.7</v>
      </c>
      <c r="D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E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F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G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H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I132" s="17">
        <f>534970.51+199431.11+1616012.47+574316.18+1890963.48+4426+338615.06+791131.28+168992.35+4426426.7+6769372.56+2357141.12+10202141.28+3968993.86+30120.55+601799.05+14311802.27+9357490.06+35436.16+7114.41+16255.56</f>
        <v>58202952.019999996</v>
      </c>
      <c r="J132" s="17">
        <v>31959235.61</v>
      </c>
      <c r="K132" s="17">
        <f>534970.51+199431.11+1616012.47+574316.18+1890420.28+4426+338615.06+791131.28+168992.35+4426426.7+6769082.56+2357141.12+10202141.28+3968993.86+30120.55+601799.05+14311802.27+9357490.06+35436.16+7114.41+16255.56</f>
        <v>58202118.81999999</v>
      </c>
      <c r="L132" s="17">
        <v>31592088.3</v>
      </c>
      <c r="M132" s="17">
        <v>31486205.49</v>
      </c>
      <c r="O132" s="24"/>
      <c r="P132" s="23"/>
    </row>
    <row r="133" spans="1:16" ht="12.75">
      <c r="A133" s="11"/>
      <c r="B133" s="1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P133" s="23"/>
    </row>
    <row r="134" spans="1:16" ht="12.75">
      <c r="A134" s="11" t="s">
        <v>24</v>
      </c>
      <c r="B134" s="11"/>
      <c r="C134" s="17">
        <f>SUM(C132:C133)</f>
        <v>54398579.7</v>
      </c>
      <c r="D134" s="17">
        <f>SUM(D132:D133)</f>
        <v>58202952.019999996</v>
      </c>
      <c r="E134" s="17">
        <f>SUM(E132:E133)</f>
        <v>58202952.019999996</v>
      </c>
      <c r="F134" s="17">
        <f>SUM(F132:F133)</f>
        <v>58202952.019999996</v>
      </c>
      <c r="G134" s="17">
        <f>SUM(G132:G133)</f>
        <v>58202952.019999996</v>
      </c>
      <c r="H134" s="17">
        <f>SUM(H132:H133)</f>
        <v>58202952.019999996</v>
      </c>
      <c r="I134" s="17">
        <f>SUM(I132:I133)</f>
        <v>58202952.019999996</v>
      </c>
      <c r="J134" s="17">
        <f>SUM(J132:J133)</f>
        <v>31959235.61</v>
      </c>
      <c r="K134" s="17">
        <f>SUM(K132:K133)</f>
        <v>58202118.81999999</v>
      </c>
      <c r="L134" s="17">
        <f>SUM(L132:L133)</f>
        <v>31592088.3</v>
      </c>
      <c r="M134" s="17">
        <f>SUM(M132:M133)</f>
        <v>31486205.49</v>
      </c>
      <c r="P134" s="23"/>
    </row>
    <row r="135" ht="12.75">
      <c r="P135" s="23"/>
    </row>
    <row r="136" spans="1:16" ht="12.75">
      <c r="A136" s="9" t="s">
        <v>33</v>
      </c>
      <c r="B136" s="10" t="s">
        <v>42</v>
      </c>
      <c r="P136" s="23"/>
    </row>
    <row r="137" ht="12.75">
      <c r="P137" s="23"/>
    </row>
    <row r="138" spans="1:16" ht="12.75" customHeight="1">
      <c r="A138" s="11" t="s">
        <v>12</v>
      </c>
      <c r="B138" s="12" t="s">
        <v>13</v>
      </c>
      <c r="C138" s="13" t="s">
        <v>5</v>
      </c>
      <c r="D138" s="14" t="s">
        <v>14</v>
      </c>
      <c r="E138" s="14"/>
      <c r="F138" s="14"/>
      <c r="G138" s="14"/>
      <c r="H138" s="14"/>
      <c r="I138" s="14"/>
      <c r="J138" s="13" t="s">
        <v>6</v>
      </c>
      <c r="K138" s="14" t="s">
        <v>15</v>
      </c>
      <c r="L138" s="13" t="s">
        <v>7</v>
      </c>
      <c r="M138" s="13" t="s">
        <v>8</v>
      </c>
      <c r="P138" s="23"/>
    </row>
    <row r="139" spans="1:16" ht="12.75">
      <c r="A139" s="11" t="s">
        <v>16</v>
      </c>
      <c r="B139" s="12"/>
      <c r="C139" s="13"/>
      <c r="D139" s="14" t="s">
        <v>17</v>
      </c>
      <c r="E139" s="14" t="s">
        <v>18</v>
      </c>
      <c r="F139" s="14" t="s">
        <v>19</v>
      </c>
      <c r="G139" s="14" t="s">
        <v>20</v>
      </c>
      <c r="H139" s="14" t="s">
        <v>21</v>
      </c>
      <c r="I139" s="14" t="s">
        <v>22</v>
      </c>
      <c r="J139" s="13"/>
      <c r="K139" s="14"/>
      <c r="L139" s="13"/>
      <c r="M139" s="13"/>
      <c r="P139" s="23"/>
    </row>
    <row r="140" spans="1:16" ht="26.25">
      <c r="A140" s="11">
        <v>31</v>
      </c>
      <c r="B140" s="15" t="s">
        <v>40</v>
      </c>
      <c r="C140" s="17">
        <f>238512.6+3673487.4</f>
        <v>3912000</v>
      </c>
      <c r="D140" s="17"/>
      <c r="E140" s="17"/>
      <c r="F140" s="17"/>
      <c r="G140" s="17"/>
      <c r="H140" s="17"/>
      <c r="I140" s="17"/>
      <c r="J140" s="17">
        <v>2942897.95</v>
      </c>
      <c r="K140" s="17">
        <v>2538558.08</v>
      </c>
      <c r="L140" s="17">
        <v>2808233.45</v>
      </c>
      <c r="M140" s="17">
        <v>2808233.45</v>
      </c>
      <c r="P140" s="23"/>
    </row>
    <row r="141" spans="1:16" ht="12.75">
      <c r="A141" s="11"/>
      <c r="B141" s="1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P141" s="23"/>
    </row>
    <row r="142" spans="1:16" ht="12.75">
      <c r="A142" s="11" t="s">
        <v>24</v>
      </c>
      <c r="B142" s="11"/>
      <c r="C142" s="17">
        <f>SUM(C140:C141)</f>
        <v>3912000</v>
      </c>
      <c r="D142" s="17">
        <f>SUM(D140:D141)</f>
        <v>0</v>
      </c>
      <c r="E142" s="17">
        <f>SUM(E140:E141)</f>
        <v>0</v>
      </c>
      <c r="F142" s="17">
        <f>SUM(F140:F141)</f>
        <v>0</v>
      </c>
      <c r="G142" s="17">
        <f>SUM(G140:G141)</f>
        <v>0</v>
      </c>
      <c r="H142" s="17">
        <f>SUM(H140:H141)</f>
        <v>0</v>
      </c>
      <c r="I142" s="17">
        <f>SUM(I140:I141)</f>
        <v>0</v>
      </c>
      <c r="J142" s="17">
        <f>SUM(J140:J141)</f>
        <v>2942897.95</v>
      </c>
      <c r="K142" s="17">
        <f>SUM(K140:K141)</f>
        <v>2538558.08</v>
      </c>
      <c r="L142" s="17">
        <f>SUM(L140:L141)</f>
        <v>2808233.45</v>
      </c>
      <c r="M142" s="17">
        <f>SUM(M140:M141)</f>
        <v>2808233.45</v>
      </c>
      <c r="P142" s="23"/>
    </row>
    <row r="143" spans="1:16" ht="12.75">
      <c r="A143" s="20"/>
      <c r="B143" s="20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P143" s="23"/>
    </row>
    <row r="144" spans="1:16" ht="12.75">
      <c r="A144" s="20"/>
      <c r="B144" s="20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P144" s="23"/>
    </row>
    <row r="145" spans="1:16" ht="12.75">
      <c r="A145" s="20"/>
      <c r="B145" s="20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P145" s="23"/>
    </row>
    <row r="146" spans="1:16" ht="12.75" customHeight="1">
      <c r="A146" s="5" t="s">
        <v>4</v>
      </c>
      <c r="B146" s="5"/>
      <c r="C146" s="6" t="s">
        <v>5</v>
      </c>
      <c r="D146" s="7"/>
      <c r="E146" s="7"/>
      <c r="F146" s="7"/>
      <c r="G146" s="7"/>
      <c r="H146" s="7"/>
      <c r="I146" s="7"/>
      <c r="J146" s="6" t="s">
        <v>6</v>
      </c>
      <c r="K146" s="7"/>
      <c r="L146" s="6" t="s">
        <v>7</v>
      </c>
      <c r="M146" s="6" t="s">
        <v>8</v>
      </c>
      <c r="P146" s="23"/>
    </row>
    <row r="147" spans="1:16" ht="12.75">
      <c r="A147" s="20"/>
      <c r="B147" s="20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P147" s="23"/>
    </row>
    <row r="148" spans="1:16" ht="17.25">
      <c r="A148" s="8" t="s">
        <v>32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P148" s="23"/>
    </row>
    <row r="149" spans="1:16" ht="12.75">
      <c r="A149" s="20"/>
      <c r="B149" s="20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P149" s="23"/>
    </row>
    <row r="150" spans="1:2" ht="12.75">
      <c r="A150" s="9" t="s">
        <v>33</v>
      </c>
      <c r="B150" s="10" t="s">
        <v>43</v>
      </c>
    </row>
    <row r="152" spans="1:13" ht="12.75" customHeight="1">
      <c r="A152" s="11" t="s">
        <v>12</v>
      </c>
      <c r="B152" s="12" t="s">
        <v>13</v>
      </c>
      <c r="C152" s="13" t="s">
        <v>5</v>
      </c>
      <c r="D152" s="14" t="s">
        <v>14</v>
      </c>
      <c r="E152" s="14"/>
      <c r="F152" s="14"/>
      <c r="G152" s="14"/>
      <c r="H152" s="14"/>
      <c r="I152" s="14"/>
      <c r="J152" s="13" t="s">
        <v>6</v>
      </c>
      <c r="K152" s="14" t="s">
        <v>15</v>
      </c>
      <c r="L152" s="13" t="s">
        <v>7</v>
      </c>
      <c r="M152" s="13" t="s">
        <v>8</v>
      </c>
    </row>
    <row r="153" spans="1:13" ht="12.75">
      <c r="A153" s="11" t="s">
        <v>16</v>
      </c>
      <c r="B153" s="12"/>
      <c r="C153" s="13"/>
      <c r="D153" s="14" t="s">
        <v>17</v>
      </c>
      <c r="E153" s="14" t="s">
        <v>18</v>
      </c>
      <c r="F153" s="14" t="s">
        <v>19</v>
      </c>
      <c r="G153" s="14" t="s">
        <v>20</v>
      </c>
      <c r="H153" s="14" t="s">
        <v>21</v>
      </c>
      <c r="I153" s="14" t="s">
        <v>22</v>
      </c>
      <c r="J153" s="13"/>
      <c r="K153" s="14"/>
      <c r="L153" s="13"/>
      <c r="M153" s="13"/>
    </row>
    <row r="154" spans="1:13" ht="26.25">
      <c r="A154" s="11">
        <v>31</v>
      </c>
      <c r="B154" s="15" t="s">
        <v>40</v>
      </c>
      <c r="C154" s="16">
        <v>46734751</v>
      </c>
      <c r="D154" s="16">
        <v>46601990.54</v>
      </c>
      <c r="E154" s="16">
        <v>46601990.54</v>
      </c>
      <c r="F154" s="16">
        <v>46601990.54</v>
      </c>
      <c r="G154" s="16">
        <v>46601990.54</v>
      </c>
      <c r="H154" s="16">
        <v>46601990.54</v>
      </c>
      <c r="I154" s="16">
        <v>46601990.54</v>
      </c>
      <c r="J154" s="16">
        <v>26361304.02</v>
      </c>
      <c r="K154" s="17"/>
      <c r="L154" s="16">
        <v>26361304.02</v>
      </c>
      <c r="M154" s="16">
        <v>22400738.32</v>
      </c>
    </row>
    <row r="155" spans="1:13" ht="12.75">
      <c r="A155" s="11"/>
      <c r="B155" s="1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5" ht="12.75">
      <c r="A156" s="11" t="s">
        <v>24</v>
      </c>
      <c r="B156" s="11"/>
      <c r="C156" s="17">
        <f>SUM(C154:C155)</f>
        <v>46734751</v>
      </c>
      <c r="D156" s="17">
        <f>SUM(D154:D155)</f>
        <v>46601990.54</v>
      </c>
      <c r="E156" s="17">
        <f>SUM(E154:E155)</f>
        <v>46601990.54</v>
      </c>
      <c r="F156" s="17">
        <f>SUM(F154:F155)</f>
        <v>46601990.54</v>
      </c>
      <c r="G156" s="17">
        <f>SUM(G154:G155)</f>
        <v>46601990.54</v>
      </c>
      <c r="H156" s="17">
        <f>SUM(H154:H155)</f>
        <v>46601990.54</v>
      </c>
      <c r="I156" s="17">
        <f>SUM(I154:I155)</f>
        <v>46601990.54</v>
      </c>
      <c r="J156" s="17">
        <f>SUM(J154:J155)</f>
        <v>26361304.02</v>
      </c>
      <c r="K156" s="17">
        <f>SUM(K154:K155)</f>
        <v>0</v>
      </c>
      <c r="L156" s="17">
        <f>SUM(L154:L155)</f>
        <v>26361304.02</v>
      </c>
      <c r="M156" s="17">
        <f>SUM(M154:M155)</f>
        <v>22400738.32</v>
      </c>
      <c r="O156" s="24"/>
    </row>
    <row r="157" spans="1:13" ht="12.75">
      <c r="A157" s="20"/>
      <c r="B157" s="20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2" ht="12.75">
      <c r="A158" s="9" t="s">
        <v>33</v>
      </c>
      <c r="B158" s="10" t="s">
        <v>44</v>
      </c>
    </row>
    <row r="160" spans="1:13" ht="12.75" customHeight="1">
      <c r="A160" s="11" t="s">
        <v>12</v>
      </c>
      <c r="B160" s="12" t="s">
        <v>13</v>
      </c>
      <c r="C160" s="13" t="s">
        <v>5</v>
      </c>
      <c r="D160" s="14" t="s">
        <v>14</v>
      </c>
      <c r="E160" s="14"/>
      <c r="F160" s="14"/>
      <c r="G160" s="14"/>
      <c r="H160" s="14"/>
      <c r="I160" s="14"/>
      <c r="J160" s="13" t="s">
        <v>6</v>
      </c>
      <c r="K160" s="14" t="s">
        <v>15</v>
      </c>
      <c r="L160" s="13" t="s">
        <v>7</v>
      </c>
      <c r="M160" s="13" t="s">
        <v>8</v>
      </c>
    </row>
    <row r="161" spans="1:13" ht="12.75">
      <c r="A161" s="11" t="s">
        <v>16</v>
      </c>
      <c r="B161" s="12"/>
      <c r="C161" s="13"/>
      <c r="D161" s="14" t="s">
        <v>17</v>
      </c>
      <c r="E161" s="14" t="s">
        <v>18</v>
      </c>
      <c r="F161" s="14" t="s">
        <v>19</v>
      </c>
      <c r="G161" s="14" t="s">
        <v>20</v>
      </c>
      <c r="H161" s="14" t="s">
        <v>21</v>
      </c>
      <c r="I161" s="14" t="s">
        <v>22</v>
      </c>
      <c r="J161" s="13"/>
      <c r="K161" s="14"/>
      <c r="L161" s="13"/>
      <c r="M161" s="13"/>
    </row>
    <row r="162" spans="1:15" ht="26.25">
      <c r="A162" s="11">
        <v>31</v>
      </c>
      <c r="B162" s="15" t="s">
        <v>40</v>
      </c>
      <c r="C162" s="16">
        <v>800000</v>
      </c>
      <c r="D162" s="17"/>
      <c r="E162" s="17"/>
      <c r="F162" s="17"/>
      <c r="G162" s="17"/>
      <c r="H162" s="17"/>
      <c r="I162" s="17"/>
      <c r="J162" s="16">
        <v>353003.92</v>
      </c>
      <c r="K162" s="17"/>
      <c r="L162" s="16">
        <v>353003.92</v>
      </c>
      <c r="M162" s="16">
        <v>296639.73</v>
      </c>
      <c r="O162" s="24"/>
    </row>
    <row r="163" spans="1:15" ht="12.75">
      <c r="A163" s="11"/>
      <c r="B163" s="1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O163" s="24"/>
    </row>
    <row r="164" spans="1:13" ht="12.75">
      <c r="A164" s="11" t="s">
        <v>24</v>
      </c>
      <c r="B164" s="11"/>
      <c r="C164" s="17">
        <f>SUM(C162:C163)</f>
        <v>800000</v>
      </c>
      <c r="D164" s="17">
        <f>SUM(D162:D163)</f>
        <v>0</v>
      </c>
      <c r="E164" s="17">
        <f>SUM(E162:E163)</f>
        <v>0</v>
      </c>
      <c r="F164" s="17">
        <f>SUM(F162:F163)</f>
        <v>0</v>
      </c>
      <c r="G164" s="17">
        <f>SUM(G162:G163)</f>
        <v>0</v>
      </c>
      <c r="H164" s="17">
        <f>SUM(H162:H163)</f>
        <v>0</v>
      </c>
      <c r="I164" s="17">
        <f>SUM(I162:I163)</f>
        <v>0</v>
      </c>
      <c r="J164" s="17">
        <f>SUM(J162:J163)</f>
        <v>353003.92</v>
      </c>
      <c r="K164" s="17">
        <f>SUM(K162:K163)</f>
        <v>0</v>
      </c>
      <c r="L164" s="17">
        <f>SUM(L162:L163)</f>
        <v>353003.92</v>
      </c>
      <c r="M164" s="17">
        <f>SUM(M162:M163)</f>
        <v>296639.73</v>
      </c>
    </row>
    <row r="165" spans="1:15" ht="12.75">
      <c r="A165" s="20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O165" s="24"/>
    </row>
    <row r="166" spans="1:2" ht="12.75">
      <c r="A166" s="9" t="s">
        <v>33</v>
      </c>
      <c r="B166" s="10" t="s">
        <v>45</v>
      </c>
    </row>
    <row r="167" ht="12.75">
      <c r="O167" s="24"/>
    </row>
    <row r="168" spans="1:13" ht="12.75" customHeight="1">
      <c r="A168" s="11" t="s">
        <v>12</v>
      </c>
      <c r="B168" s="12" t="s">
        <v>13</v>
      </c>
      <c r="C168" s="13" t="s">
        <v>5</v>
      </c>
      <c r="D168" s="14" t="s">
        <v>14</v>
      </c>
      <c r="E168" s="14"/>
      <c r="F168" s="14"/>
      <c r="G168" s="14"/>
      <c r="H168" s="14"/>
      <c r="I168" s="14"/>
      <c r="J168" s="13" t="s">
        <v>6</v>
      </c>
      <c r="K168" s="14" t="s">
        <v>15</v>
      </c>
      <c r="L168" s="13" t="s">
        <v>7</v>
      </c>
      <c r="M168" s="13" t="s">
        <v>8</v>
      </c>
    </row>
    <row r="169" spans="1:13" ht="12.75">
      <c r="A169" s="11" t="s">
        <v>16</v>
      </c>
      <c r="B169" s="12"/>
      <c r="C169" s="13"/>
      <c r="D169" s="14" t="s">
        <v>17</v>
      </c>
      <c r="E169" s="14" t="s">
        <v>18</v>
      </c>
      <c r="F169" s="14" t="s">
        <v>19</v>
      </c>
      <c r="G169" s="14" t="s">
        <v>20</v>
      </c>
      <c r="H169" s="14" t="s">
        <v>21</v>
      </c>
      <c r="I169" s="14" t="s">
        <v>22</v>
      </c>
      <c r="J169" s="13"/>
      <c r="K169" s="14"/>
      <c r="L169" s="13"/>
      <c r="M169" s="13"/>
    </row>
    <row r="170" spans="1:13" ht="12.75">
      <c r="A170" s="11">
        <v>33</v>
      </c>
      <c r="B170" s="15" t="s">
        <v>23</v>
      </c>
      <c r="C170" s="16">
        <v>4807200</v>
      </c>
      <c r="D170" s="17"/>
      <c r="E170" s="17"/>
      <c r="F170" s="17"/>
      <c r="G170" s="17"/>
      <c r="H170" s="17"/>
      <c r="I170" s="17"/>
      <c r="J170" s="16">
        <v>2569827.15</v>
      </c>
      <c r="K170" s="16">
        <f>2829450.7+691439.14+1821.72</f>
        <v>3522711.5600000005</v>
      </c>
      <c r="L170" s="16">
        <v>2569414.05</v>
      </c>
      <c r="M170" s="16">
        <v>2569414.05</v>
      </c>
    </row>
    <row r="171" spans="1:13" ht="12.75">
      <c r="A171" s="11"/>
      <c r="B171" s="1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11" t="s">
        <v>24</v>
      </c>
      <c r="B172" s="11"/>
      <c r="C172" s="17">
        <f>SUM(C170:C171)</f>
        <v>4807200</v>
      </c>
      <c r="D172" s="17">
        <f>SUM(D170:D171)</f>
        <v>0</v>
      </c>
      <c r="E172" s="17">
        <f>SUM(E170:E171)</f>
        <v>0</v>
      </c>
      <c r="F172" s="17">
        <f>SUM(F170:F171)</f>
        <v>0</v>
      </c>
      <c r="G172" s="17">
        <f>SUM(G170:G171)</f>
        <v>0</v>
      </c>
      <c r="H172" s="17">
        <f>SUM(H170:H171)</f>
        <v>0</v>
      </c>
      <c r="I172" s="17">
        <f>SUM(I170:I171)</f>
        <v>0</v>
      </c>
      <c r="J172" s="17">
        <f>SUM(J170:J171)</f>
        <v>2569827.15</v>
      </c>
      <c r="K172" s="17">
        <f>SUM(K170:K171)</f>
        <v>3522711.5600000005</v>
      </c>
      <c r="L172" s="17">
        <f>SUM(L170:L171)</f>
        <v>2569414.05</v>
      </c>
      <c r="M172" s="17">
        <f>SUM(M170:M171)</f>
        <v>2569414.05</v>
      </c>
    </row>
    <row r="173" spans="1:13" ht="12.75">
      <c r="A173" s="20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2" ht="12.75">
      <c r="A174" s="9" t="s">
        <v>33</v>
      </c>
      <c r="B174" s="10" t="s">
        <v>46</v>
      </c>
    </row>
    <row r="176" spans="1:13" ht="12.75" customHeight="1">
      <c r="A176" s="11" t="s">
        <v>12</v>
      </c>
      <c r="B176" s="12" t="s">
        <v>13</v>
      </c>
      <c r="C176" s="13" t="s">
        <v>5</v>
      </c>
      <c r="D176" s="14" t="s">
        <v>14</v>
      </c>
      <c r="E176" s="14"/>
      <c r="F176" s="14"/>
      <c r="G176" s="14"/>
      <c r="H176" s="14"/>
      <c r="I176" s="14"/>
      <c r="J176" s="13" t="s">
        <v>6</v>
      </c>
      <c r="K176" s="14" t="s">
        <v>15</v>
      </c>
      <c r="L176" s="13" t="s">
        <v>7</v>
      </c>
      <c r="M176" s="13" t="s">
        <v>8</v>
      </c>
    </row>
    <row r="177" spans="1:13" ht="12.75">
      <c r="A177" s="11" t="s">
        <v>16</v>
      </c>
      <c r="B177" s="12"/>
      <c r="C177" s="13"/>
      <c r="D177" s="14" t="s">
        <v>17</v>
      </c>
      <c r="E177" s="14" t="s">
        <v>18</v>
      </c>
      <c r="F177" s="14" t="s">
        <v>19</v>
      </c>
      <c r="G177" s="14" t="s">
        <v>20</v>
      </c>
      <c r="H177" s="14" t="s">
        <v>21</v>
      </c>
      <c r="I177" s="14" t="s">
        <v>22</v>
      </c>
      <c r="J177" s="13"/>
      <c r="K177" s="14"/>
      <c r="L177" s="13"/>
      <c r="M177" s="13"/>
    </row>
    <row r="178" spans="1:13" ht="12.75">
      <c r="A178" s="11">
        <v>33</v>
      </c>
      <c r="B178" s="15" t="s">
        <v>23</v>
      </c>
      <c r="C178" s="17">
        <v>60942</v>
      </c>
      <c r="D178" s="17">
        <v>60942</v>
      </c>
      <c r="E178" s="17">
        <v>60942</v>
      </c>
      <c r="F178" s="17">
        <v>60942</v>
      </c>
      <c r="G178" s="17">
        <v>60942</v>
      </c>
      <c r="H178" s="17">
        <v>60942</v>
      </c>
      <c r="I178" s="17">
        <v>60942</v>
      </c>
      <c r="J178" s="17">
        <v>19298.3</v>
      </c>
      <c r="K178" s="17">
        <v>60942</v>
      </c>
      <c r="L178" s="17">
        <v>19298.3</v>
      </c>
      <c r="M178" s="17">
        <v>19298.3</v>
      </c>
    </row>
    <row r="179" spans="1:13" ht="12.75">
      <c r="A179" s="11"/>
      <c r="B179" s="11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ht="12.75">
      <c r="A180" s="11" t="s">
        <v>24</v>
      </c>
      <c r="B180" s="11"/>
      <c r="C180" s="17">
        <f>SUM(C178:C179)</f>
        <v>60942</v>
      </c>
      <c r="D180" s="17">
        <f>SUM(D178:D179)</f>
        <v>60942</v>
      </c>
      <c r="E180" s="17">
        <f>SUM(E178:E179)</f>
        <v>60942</v>
      </c>
      <c r="F180" s="17">
        <f>SUM(F178:F179)</f>
        <v>60942</v>
      </c>
      <c r="G180" s="17">
        <f>SUM(G178:G179)</f>
        <v>60942</v>
      </c>
      <c r="H180" s="17">
        <f>SUM(H178:H179)</f>
        <v>60942</v>
      </c>
      <c r="I180" s="17">
        <f>SUM(I178:I179)</f>
        <v>60942</v>
      </c>
      <c r="J180" s="17">
        <f>SUM(J178:J179)</f>
        <v>19298.3</v>
      </c>
      <c r="K180" s="17">
        <f>SUM(K178:K179)</f>
        <v>60942</v>
      </c>
      <c r="L180" s="17">
        <f>SUM(L178:L179)</f>
        <v>19298.3</v>
      </c>
      <c r="M180" s="17">
        <f>SUM(M178:M179)</f>
        <v>19298.3</v>
      </c>
    </row>
    <row r="181" spans="1:13" ht="12.75">
      <c r="A181" s="20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2" ht="12.75">
      <c r="A182" s="9" t="s">
        <v>33</v>
      </c>
      <c r="B182" s="10" t="s">
        <v>47</v>
      </c>
    </row>
    <row r="184" spans="1:13" ht="12.75" customHeight="1">
      <c r="A184" s="11" t="s">
        <v>12</v>
      </c>
      <c r="B184" s="12" t="s">
        <v>13</v>
      </c>
      <c r="C184" s="13" t="s">
        <v>5</v>
      </c>
      <c r="D184" s="14" t="s">
        <v>14</v>
      </c>
      <c r="E184" s="14"/>
      <c r="F184" s="14"/>
      <c r="G184" s="14"/>
      <c r="H184" s="14"/>
      <c r="I184" s="14"/>
      <c r="J184" s="13" t="s">
        <v>6</v>
      </c>
      <c r="K184" s="14" t="s">
        <v>15</v>
      </c>
      <c r="L184" s="13" t="s">
        <v>7</v>
      </c>
      <c r="M184" s="13" t="s">
        <v>8</v>
      </c>
    </row>
    <row r="185" spans="1:13" ht="12.75">
      <c r="A185" s="11" t="s">
        <v>16</v>
      </c>
      <c r="B185" s="12"/>
      <c r="C185" s="13"/>
      <c r="D185" s="14" t="s">
        <v>17</v>
      </c>
      <c r="E185" s="14" t="s">
        <v>18</v>
      </c>
      <c r="F185" s="14" t="s">
        <v>19</v>
      </c>
      <c r="G185" s="14" t="s">
        <v>20</v>
      </c>
      <c r="H185" s="14" t="s">
        <v>21</v>
      </c>
      <c r="I185" s="14" t="s">
        <v>22</v>
      </c>
      <c r="J185" s="13"/>
      <c r="K185" s="14"/>
      <c r="L185" s="13"/>
      <c r="M185" s="13"/>
    </row>
    <row r="186" spans="1:13" ht="12.75">
      <c r="A186" s="11">
        <v>33</v>
      </c>
      <c r="B186" s="15" t="s">
        <v>23</v>
      </c>
      <c r="C186" s="16">
        <v>190652</v>
      </c>
      <c r="D186" s="16">
        <f>47928.97+1340.71+3551.25+2945.54</f>
        <v>55766.47</v>
      </c>
      <c r="E186" s="16">
        <f>47928.97+1340.71+3551.25+2945.54</f>
        <v>55766.47</v>
      </c>
      <c r="F186" s="16">
        <f>47928.97+1340.71+3551.25+2945.54</f>
        <v>55766.47</v>
      </c>
      <c r="G186" s="16">
        <f>47928.97+1340.71+3551.25+2945.54</f>
        <v>55766.47</v>
      </c>
      <c r="H186" s="16">
        <f>47928.97+1340.71+3551.25+2945.54</f>
        <v>55766.47</v>
      </c>
      <c r="I186" s="16">
        <f>47928.97+1340.71+3551.25+2945.54</f>
        <v>55766.47</v>
      </c>
      <c r="J186" s="16">
        <f>1523.55+507.85</f>
        <v>2031.4</v>
      </c>
      <c r="K186" s="16">
        <f>47928.97+1340.71+3551.25+2945.54</f>
        <v>55766.47</v>
      </c>
      <c r="L186" s="16">
        <v>2031.4</v>
      </c>
      <c r="M186" s="16">
        <v>2031.4</v>
      </c>
    </row>
    <row r="187" spans="1:13" ht="12.75">
      <c r="A187" s="11">
        <v>44</v>
      </c>
      <c r="B187" s="15" t="s">
        <v>29</v>
      </c>
      <c r="C187" s="16">
        <v>0</v>
      </c>
      <c r="D187" s="17"/>
      <c r="E187" s="17"/>
      <c r="F187" s="17"/>
      <c r="G187" s="17"/>
      <c r="H187" s="17"/>
      <c r="I187" s="17"/>
      <c r="J187" s="16">
        <v>0</v>
      </c>
      <c r="K187" s="17"/>
      <c r="L187" s="16">
        <v>0</v>
      </c>
      <c r="M187" s="16">
        <v>0</v>
      </c>
    </row>
    <row r="188" spans="1:13" ht="12.75">
      <c r="A188" s="11"/>
      <c r="B188" s="11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ht="12.75">
      <c r="A189" s="11" t="s">
        <v>24</v>
      </c>
      <c r="B189" s="11"/>
      <c r="C189" s="17">
        <f>SUM(C186:C188)</f>
        <v>190652</v>
      </c>
      <c r="D189" s="17">
        <f>SUM(D186:D188)</f>
        <v>55766.47</v>
      </c>
      <c r="E189" s="17">
        <f>SUM(E186:E188)</f>
        <v>55766.47</v>
      </c>
      <c r="F189" s="17">
        <f>SUM(F186:F188)</f>
        <v>55766.47</v>
      </c>
      <c r="G189" s="17">
        <f>SUM(G186:G188)</f>
        <v>55766.47</v>
      </c>
      <c r="H189" s="17">
        <f>SUM(H186:H188)</f>
        <v>55766.47</v>
      </c>
      <c r="I189" s="17">
        <f>SUM(I186:I188)</f>
        <v>55766.47</v>
      </c>
      <c r="J189" s="17">
        <f>SUM(J186:J188)</f>
        <v>2031.4</v>
      </c>
      <c r="K189" s="17">
        <f>SUM(K186:K188)</f>
        <v>55766.47</v>
      </c>
      <c r="L189" s="17">
        <f>SUM(L186:L188)</f>
        <v>2031.4</v>
      </c>
      <c r="M189" s="17">
        <f>SUM(M186:M188)</f>
        <v>2031.4</v>
      </c>
    </row>
    <row r="190" spans="1:13" ht="12.75">
      <c r="A190" s="20"/>
      <c r="B190" s="20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2.75">
      <c r="A191" s="20"/>
      <c r="B191" s="20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2.75" customHeight="1">
      <c r="A192" s="5" t="s">
        <v>4</v>
      </c>
      <c r="B192" s="5"/>
      <c r="C192" s="6" t="s">
        <v>5</v>
      </c>
      <c r="D192" s="7"/>
      <c r="E192" s="7"/>
      <c r="F192" s="7"/>
      <c r="G192" s="7"/>
      <c r="H192" s="7"/>
      <c r="I192" s="7"/>
      <c r="J192" s="6" t="s">
        <v>6</v>
      </c>
      <c r="K192" s="7"/>
      <c r="L192" s="6" t="s">
        <v>7</v>
      </c>
      <c r="M192" s="6" t="s">
        <v>8</v>
      </c>
    </row>
    <row r="193" spans="1:13" ht="12.75">
      <c r="A193" s="20"/>
      <c r="B193" s="20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2.75">
      <c r="A194" s="20"/>
      <c r="B194" s="20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7.25">
      <c r="A195" s="8" t="s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2.75">
      <c r="A196" s="20"/>
      <c r="B196" s="20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2" ht="12.75">
      <c r="A197" s="9" t="s">
        <v>33</v>
      </c>
      <c r="B197" s="10" t="s">
        <v>48</v>
      </c>
    </row>
    <row r="199" spans="1:13" ht="12.75" customHeight="1">
      <c r="A199" s="11" t="s">
        <v>12</v>
      </c>
      <c r="B199" s="12" t="s">
        <v>13</v>
      </c>
      <c r="C199" s="13" t="s">
        <v>5</v>
      </c>
      <c r="D199" s="14" t="s">
        <v>14</v>
      </c>
      <c r="E199" s="14"/>
      <c r="F199" s="14"/>
      <c r="G199" s="14"/>
      <c r="H199" s="14"/>
      <c r="I199" s="14"/>
      <c r="J199" s="13" t="s">
        <v>6</v>
      </c>
      <c r="K199" s="14" t="s">
        <v>15</v>
      </c>
      <c r="L199" s="13" t="s">
        <v>7</v>
      </c>
      <c r="M199" s="13" t="s">
        <v>8</v>
      </c>
    </row>
    <row r="200" spans="1:13" ht="12.75">
      <c r="A200" s="11" t="s">
        <v>16</v>
      </c>
      <c r="B200" s="12"/>
      <c r="C200" s="13"/>
      <c r="D200" s="14" t="s">
        <v>17</v>
      </c>
      <c r="E200" s="14" t="s">
        <v>18</v>
      </c>
      <c r="F200" s="14" t="s">
        <v>19</v>
      </c>
      <c r="G200" s="14" t="s">
        <v>20</v>
      </c>
      <c r="H200" s="14" t="s">
        <v>21</v>
      </c>
      <c r="I200" s="14" t="s">
        <v>22</v>
      </c>
      <c r="J200" s="13"/>
      <c r="K200" s="14"/>
      <c r="L200" s="13"/>
      <c r="M200" s="13"/>
    </row>
    <row r="201" spans="1:13" ht="12.75">
      <c r="A201" s="11">
        <v>33</v>
      </c>
      <c r="B201" s="15" t="s">
        <v>23</v>
      </c>
      <c r="C201" s="16">
        <v>131869</v>
      </c>
      <c r="D201" s="16">
        <f>26267.09+507.85</f>
        <v>26774.94</v>
      </c>
      <c r="E201" s="16">
        <f>26267.09+507.85</f>
        <v>26774.94</v>
      </c>
      <c r="F201" s="16">
        <f>26267.09+507.85</f>
        <v>26774.94</v>
      </c>
      <c r="G201" s="16">
        <f>26267.09+507.85</f>
        <v>26774.94</v>
      </c>
      <c r="H201" s="16">
        <f>26267.09+507.85</f>
        <v>26774.94</v>
      </c>
      <c r="I201" s="16">
        <f>26267.09+507.85</f>
        <v>26774.94</v>
      </c>
      <c r="J201" s="16">
        <v>17134.74</v>
      </c>
      <c r="K201" s="16">
        <f>26267.09+507.85</f>
        <v>26774.94</v>
      </c>
      <c r="L201" s="16">
        <v>17134.74</v>
      </c>
      <c r="M201" s="16">
        <v>17134.74</v>
      </c>
    </row>
    <row r="202" spans="1:13" ht="12.75">
      <c r="A202" s="11"/>
      <c r="B202" s="11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ht="12.75">
      <c r="A203" s="11" t="s">
        <v>24</v>
      </c>
      <c r="B203" s="11"/>
      <c r="C203" s="17">
        <f>SUM(C201:C202)</f>
        <v>131869</v>
      </c>
      <c r="D203" s="17">
        <f>SUM(D201:D202)</f>
        <v>26774.94</v>
      </c>
      <c r="E203" s="17">
        <f>SUM(E201:E202)</f>
        <v>26774.94</v>
      </c>
      <c r="F203" s="17">
        <f>SUM(F201:F202)</f>
        <v>26774.94</v>
      </c>
      <c r="G203" s="17">
        <f>SUM(G201:G202)</f>
        <v>26774.94</v>
      </c>
      <c r="H203" s="17">
        <f>SUM(H201:H202)</f>
        <v>26774.94</v>
      </c>
      <c r="I203" s="17">
        <f>SUM(I201:I202)</f>
        <v>26774.94</v>
      </c>
      <c r="J203" s="17">
        <f>SUM(J201:J202)</f>
        <v>17134.74</v>
      </c>
      <c r="K203" s="17">
        <f>SUM(K201:K202)</f>
        <v>26774.94</v>
      </c>
      <c r="L203" s="17">
        <f>SUM(L201:L202)</f>
        <v>17134.74</v>
      </c>
      <c r="M203" s="17">
        <f>SUM(M201:M202)</f>
        <v>17134.74</v>
      </c>
    </row>
    <row r="204" spans="1:13" ht="12.75">
      <c r="A204" s="20"/>
      <c r="B204" s="20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2" ht="12.75">
      <c r="A205" s="9" t="s">
        <v>33</v>
      </c>
      <c r="B205" s="10" t="s">
        <v>49</v>
      </c>
    </row>
    <row r="207" spans="1:13" ht="12.75" customHeight="1">
      <c r="A207" s="11" t="s">
        <v>12</v>
      </c>
      <c r="B207" s="12" t="s">
        <v>13</v>
      </c>
      <c r="C207" s="13" t="s">
        <v>5</v>
      </c>
      <c r="D207" s="14" t="s">
        <v>14</v>
      </c>
      <c r="E207" s="14"/>
      <c r="F207" s="14"/>
      <c r="G207" s="14"/>
      <c r="H207" s="14"/>
      <c r="I207" s="14"/>
      <c r="J207" s="13" t="s">
        <v>6</v>
      </c>
      <c r="K207" s="14" t="s">
        <v>15</v>
      </c>
      <c r="L207" s="13" t="s">
        <v>7</v>
      </c>
      <c r="M207" s="13" t="s">
        <v>8</v>
      </c>
    </row>
    <row r="208" spans="1:13" ht="12.75">
      <c r="A208" s="11" t="s">
        <v>16</v>
      </c>
      <c r="B208" s="12"/>
      <c r="C208" s="13"/>
      <c r="D208" s="14" t="s">
        <v>17</v>
      </c>
      <c r="E208" s="14" t="s">
        <v>18</v>
      </c>
      <c r="F208" s="14" t="s">
        <v>19</v>
      </c>
      <c r="G208" s="14" t="s">
        <v>20</v>
      </c>
      <c r="H208" s="14" t="s">
        <v>21</v>
      </c>
      <c r="I208" s="14" t="s">
        <v>22</v>
      </c>
      <c r="J208" s="13"/>
      <c r="K208" s="14"/>
      <c r="L208" s="13"/>
      <c r="M208" s="13"/>
    </row>
    <row r="209" spans="1:13" ht="12.75">
      <c r="A209" s="11">
        <v>33</v>
      </c>
      <c r="B209" s="15" t="s">
        <v>23</v>
      </c>
      <c r="C209" s="25">
        <v>189740</v>
      </c>
      <c r="D209" s="25">
        <f>55527.8+2584+77797.27</f>
        <v>135909.07</v>
      </c>
      <c r="E209" s="25">
        <f>55527.8+2584+77797.27</f>
        <v>135909.07</v>
      </c>
      <c r="F209" s="25">
        <f>55527.8+2584+77797.27</f>
        <v>135909.07</v>
      </c>
      <c r="G209" s="25">
        <f>55527.8+2584+77797.27</f>
        <v>135909.07</v>
      </c>
      <c r="H209" s="25">
        <f>55527.8+2584+77797.27</f>
        <v>135909.07</v>
      </c>
      <c r="I209" s="25">
        <f>55527.8+2584+77797.27</f>
        <v>135909.07</v>
      </c>
      <c r="J209" s="17">
        <v>74897.03</v>
      </c>
      <c r="K209" s="17">
        <f>55527.8+2584+77797.27</f>
        <v>135909.07</v>
      </c>
      <c r="L209" s="17">
        <v>62084.73</v>
      </c>
      <c r="M209" s="17">
        <v>60878.57</v>
      </c>
    </row>
    <row r="210" spans="1:13" ht="12.75">
      <c r="A210" s="11"/>
      <c r="B210" s="1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12.75">
      <c r="A211" s="11" t="s">
        <v>24</v>
      </c>
      <c r="B211" s="11"/>
      <c r="C211" s="17">
        <f>SUM(C209:C210)</f>
        <v>189740</v>
      </c>
      <c r="D211" s="17">
        <f>SUM(D209:D210)</f>
        <v>135909.07</v>
      </c>
      <c r="E211" s="17">
        <f>SUM(E209:E210)</f>
        <v>135909.07</v>
      </c>
      <c r="F211" s="17">
        <f>SUM(F209:F210)</f>
        <v>135909.07</v>
      </c>
      <c r="G211" s="17">
        <f>SUM(G209:G210)</f>
        <v>135909.07</v>
      </c>
      <c r="H211" s="17">
        <f>SUM(H209:H210)</f>
        <v>135909.07</v>
      </c>
      <c r="I211" s="17">
        <f>SUM(I209:I210)</f>
        <v>135909.07</v>
      </c>
      <c r="J211" s="17">
        <f>SUM(J209:J210)</f>
        <v>74897.03</v>
      </c>
      <c r="K211" s="17">
        <f>SUM(K209:K210)</f>
        <v>135909.07</v>
      </c>
      <c r="L211" s="17">
        <f>SUM(L209:L210)</f>
        <v>62084.73</v>
      </c>
      <c r="M211" s="17">
        <f>SUM(M209:M210)</f>
        <v>60878.57</v>
      </c>
    </row>
    <row r="213" spans="1:2" ht="12.75">
      <c r="A213" s="9" t="s">
        <v>33</v>
      </c>
      <c r="B213" s="10" t="s">
        <v>50</v>
      </c>
    </row>
    <row r="215" spans="1:13" ht="12.75" customHeight="1">
      <c r="A215" s="11" t="s">
        <v>12</v>
      </c>
      <c r="B215" s="12" t="s">
        <v>13</v>
      </c>
      <c r="C215" s="13" t="s">
        <v>5</v>
      </c>
      <c r="D215" s="14" t="s">
        <v>14</v>
      </c>
      <c r="E215" s="14"/>
      <c r="F215" s="14"/>
      <c r="G215" s="14"/>
      <c r="H215" s="14"/>
      <c r="I215" s="14"/>
      <c r="J215" s="13" t="s">
        <v>6</v>
      </c>
      <c r="K215" s="14" t="s">
        <v>15</v>
      </c>
      <c r="L215" s="13" t="s">
        <v>7</v>
      </c>
      <c r="M215" s="13" t="s">
        <v>8</v>
      </c>
    </row>
    <row r="216" spans="1:13" ht="12.75">
      <c r="A216" s="11" t="s">
        <v>16</v>
      </c>
      <c r="B216" s="12"/>
      <c r="C216" s="13"/>
      <c r="D216" s="14" t="s">
        <v>17</v>
      </c>
      <c r="E216" s="14" t="s">
        <v>18</v>
      </c>
      <c r="F216" s="14" t="s">
        <v>19</v>
      </c>
      <c r="G216" s="14" t="s">
        <v>20</v>
      </c>
      <c r="H216" s="14" t="s">
        <v>21</v>
      </c>
      <c r="I216" s="14" t="s">
        <v>22</v>
      </c>
      <c r="J216" s="13"/>
      <c r="K216" s="14"/>
      <c r="L216" s="13"/>
      <c r="M216" s="13"/>
    </row>
    <row r="217" spans="1:13" ht="12.75">
      <c r="A217" s="11">
        <v>33</v>
      </c>
      <c r="B217" s="15" t="s">
        <v>23</v>
      </c>
      <c r="C217" s="17">
        <v>2804760</v>
      </c>
      <c r="D217" s="17">
        <f>6240+329274.92+1429539.12+372402.94+20745.57+265000</f>
        <v>2423202.55</v>
      </c>
      <c r="E217" s="17">
        <f>6240+329274.92+1429539.12+372402.94+20745.57+265000</f>
        <v>2423202.55</v>
      </c>
      <c r="F217" s="17">
        <f>6240+329274.92+1429539.12+372402.94+20745.57+265000</f>
        <v>2423202.55</v>
      </c>
      <c r="G217" s="17">
        <f>6240+329274.92+1429539.12+372402.94+20745.57+265000</f>
        <v>2423202.55</v>
      </c>
      <c r="H217" s="17">
        <f>6240+329274.92+1429539.12+372402.94+20745.57+265000</f>
        <v>2423202.55</v>
      </c>
      <c r="I217" s="17">
        <f>6240+329274.92+1429539.12+372402.94+20745.57+265000</f>
        <v>2423202.55</v>
      </c>
      <c r="J217" s="17">
        <v>1159296.01</v>
      </c>
      <c r="K217" s="17">
        <f>6240+329274.92+1429539.12+372402.94+20745.57+265000</f>
        <v>2423202.55</v>
      </c>
      <c r="L217" s="17">
        <v>1147970.9</v>
      </c>
      <c r="M217" s="17">
        <v>1147970.9</v>
      </c>
    </row>
    <row r="218" spans="1:13" ht="12.75">
      <c r="A218" s="11"/>
      <c r="B218" s="1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ht="12.75">
      <c r="A219" s="11" t="s">
        <v>24</v>
      </c>
      <c r="B219" s="11"/>
      <c r="C219" s="17">
        <f>SUM(C217:C218)</f>
        <v>2804760</v>
      </c>
      <c r="D219" s="17">
        <f>SUM(D217:D218)</f>
        <v>2423202.55</v>
      </c>
      <c r="E219" s="17">
        <f>SUM(E217:E218)</f>
        <v>2423202.55</v>
      </c>
      <c r="F219" s="17">
        <f>SUM(F217:F218)</f>
        <v>2423202.55</v>
      </c>
      <c r="G219" s="17">
        <f>SUM(G217:G218)</f>
        <v>2423202.55</v>
      </c>
      <c r="H219" s="17">
        <f>SUM(H217:H218)</f>
        <v>2423202.55</v>
      </c>
      <c r="I219" s="17">
        <f>SUM(I217:I218)</f>
        <v>2423202.55</v>
      </c>
      <c r="J219" s="17">
        <f>SUM(J217:J218)</f>
        <v>1159296.01</v>
      </c>
      <c r="K219" s="17">
        <f>SUM(K217:K218)</f>
        <v>2423202.55</v>
      </c>
      <c r="L219" s="17">
        <f>SUM(L217:L218)</f>
        <v>1147970.9</v>
      </c>
      <c r="M219" s="17">
        <f>SUM(M217:M218)</f>
        <v>1147970.9</v>
      </c>
    </row>
    <row r="221" spans="1:2" ht="12.75">
      <c r="A221" s="9" t="s">
        <v>33</v>
      </c>
      <c r="B221" s="10" t="s">
        <v>51</v>
      </c>
    </row>
    <row r="223" spans="1:13" ht="12.75" customHeight="1">
      <c r="A223" s="11" t="s">
        <v>12</v>
      </c>
      <c r="B223" s="12" t="s">
        <v>13</v>
      </c>
      <c r="C223" s="13" t="s">
        <v>5</v>
      </c>
      <c r="D223" s="14" t="s">
        <v>14</v>
      </c>
      <c r="E223" s="14"/>
      <c r="F223" s="14"/>
      <c r="G223" s="14"/>
      <c r="H223" s="14"/>
      <c r="I223" s="14"/>
      <c r="J223" s="13" t="s">
        <v>6</v>
      </c>
      <c r="K223" s="14" t="s">
        <v>15</v>
      </c>
      <c r="L223" s="13" t="s">
        <v>7</v>
      </c>
      <c r="M223" s="13" t="s">
        <v>8</v>
      </c>
    </row>
    <row r="224" spans="1:13" ht="12.75">
      <c r="A224" s="11" t="s">
        <v>16</v>
      </c>
      <c r="B224" s="12"/>
      <c r="C224" s="13"/>
      <c r="D224" s="14" t="s">
        <v>17</v>
      </c>
      <c r="E224" s="14" t="s">
        <v>18</v>
      </c>
      <c r="F224" s="14" t="s">
        <v>19</v>
      </c>
      <c r="G224" s="14" t="s">
        <v>20</v>
      </c>
      <c r="H224" s="14" t="s">
        <v>21</v>
      </c>
      <c r="I224" s="14" t="s">
        <v>22</v>
      </c>
      <c r="J224" s="13"/>
      <c r="K224" s="14"/>
      <c r="L224" s="13"/>
      <c r="M224" s="13"/>
    </row>
    <row r="225" spans="1:13" ht="12.75">
      <c r="A225" s="11">
        <v>33</v>
      </c>
      <c r="B225" s="15" t="s">
        <v>23</v>
      </c>
      <c r="C225" s="16">
        <v>638824</v>
      </c>
      <c r="D225" s="16">
        <f>694.74+16956.36+2815+45840+45686.14+1980</f>
        <v>113972.24</v>
      </c>
      <c r="E225" s="16">
        <f>694.74+16956.36+2815+45840+45686.14+1980</f>
        <v>113972.24</v>
      </c>
      <c r="F225" s="16">
        <f>694.74+16956.36+2815+45840+45686.14+1980</f>
        <v>113972.24</v>
      </c>
      <c r="G225" s="16">
        <f>694.74+16956.36+2815+45840+45686.14+1980</f>
        <v>113972.24</v>
      </c>
      <c r="H225" s="16">
        <f>694.74+16956.36+2815+45840+45686.14+1980</f>
        <v>113972.24</v>
      </c>
      <c r="I225" s="16">
        <f>694.74+16956.36+2815+45840+45686.14+1980</f>
        <v>113972.24</v>
      </c>
      <c r="J225" s="16">
        <v>31089.51</v>
      </c>
      <c r="K225" s="16">
        <f>694.74+16956.36+2815+45840+45686.14+1980</f>
        <v>113972.24</v>
      </c>
      <c r="L225" s="16">
        <v>29772.51</v>
      </c>
      <c r="M225" s="16">
        <v>26808.51</v>
      </c>
    </row>
    <row r="226" spans="1:13" ht="12.75">
      <c r="A226" s="11">
        <v>44</v>
      </c>
      <c r="B226" s="15" t="s">
        <v>29</v>
      </c>
      <c r="C226" s="16">
        <v>0</v>
      </c>
      <c r="D226" s="17"/>
      <c r="E226" s="17"/>
      <c r="F226" s="17"/>
      <c r="G226" s="17"/>
      <c r="H226" s="17"/>
      <c r="I226" s="17"/>
      <c r="J226" s="16">
        <v>0</v>
      </c>
      <c r="K226" s="17"/>
      <c r="L226" s="16">
        <v>0</v>
      </c>
      <c r="M226" s="16">
        <v>0</v>
      </c>
    </row>
    <row r="227" spans="1:13" ht="12.75">
      <c r="A227" s="11"/>
      <c r="B227" s="1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ht="12.75">
      <c r="A228" s="11" t="s">
        <v>24</v>
      </c>
      <c r="B228" s="11"/>
      <c r="C228" s="17">
        <f>SUM(C225:C227)</f>
        <v>638824</v>
      </c>
      <c r="D228" s="17">
        <f>SUM(D225:D227)</f>
        <v>113972.24</v>
      </c>
      <c r="E228" s="17">
        <f>SUM(E225:E227)</f>
        <v>113972.24</v>
      </c>
      <c r="F228" s="17">
        <f>SUM(F225:F227)</f>
        <v>113972.24</v>
      </c>
      <c r="G228" s="17">
        <f>SUM(G225:G227)</f>
        <v>113972.24</v>
      </c>
      <c r="H228" s="17">
        <f>SUM(H225:H227)</f>
        <v>113972.24</v>
      </c>
      <c r="I228" s="17">
        <f>SUM(I225:I227)</f>
        <v>113972.24</v>
      </c>
      <c r="J228" s="17">
        <f>SUM(J225:J227)</f>
        <v>31089.51</v>
      </c>
      <c r="K228" s="17">
        <f>SUM(K225:K227)</f>
        <v>113972.24</v>
      </c>
      <c r="L228" s="17">
        <f>SUM(L225:L227)</f>
        <v>29772.51</v>
      </c>
      <c r="M228" s="17">
        <f>SUM(M225:M227)</f>
        <v>26808.51</v>
      </c>
    </row>
    <row r="229" ht="13.5"/>
    <row r="230" spans="1:13" ht="24" customHeight="1">
      <c r="A230" s="26" t="s">
        <v>24</v>
      </c>
      <c r="B230" s="27"/>
      <c r="C230" s="28">
        <f>C19+C27+C35+C43+C51+C63+C71+C81+C89+C97+C110+C118+C126+C134+C142+C156+C164+C172+C180+C189+C203+C211+C219+C228</f>
        <v>396081027</v>
      </c>
      <c r="D230" s="28">
        <f>D19+D27+D35+D43+D51+D63+D71+D81+D89+D97+D110+D118+D126+D134+D142+D156+D164+D172+D180+D189+D203+D211+D219+D228</f>
        <v>107621509.82999998</v>
      </c>
      <c r="E230" s="28">
        <f>E19+E27+E35+E43+E51+E63+E71+E81+E89+E97+E110+E118+E126+E134+E142+E156+E164+E172+E180+E189+E203+E211+E219+E228</f>
        <v>107621509.82999998</v>
      </c>
      <c r="F230" s="28">
        <f>F19+F27+F35+F43+F51+F63+F71+F81+F89+F97+F110+F118+F126+F134+F142+F156+F164+F172+F180+F189+F203+F211+F219+F228</f>
        <v>107621509.82999998</v>
      </c>
      <c r="G230" s="28">
        <f>G19+G27+G35+G43+G51+G63+G71+G81+G89+G97+G110+G118+G126+G134+G142+G156+G164+G172+G180+G189+G203+G211+G219+G228</f>
        <v>107621509.82999998</v>
      </c>
      <c r="H230" s="28">
        <f>H19+H27+H35+H43+H51+H63+H71+H81+H89+H97+H110+H118+H126+H134+H142+H156+H164+H172+H180+H189+H203+H211+H219+H228</f>
        <v>107621509.82999998</v>
      </c>
      <c r="I230" s="28">
        <f>I19+I27+I35+I43+I51+I63+I71+I81+I89+I97+I110+I118+I126+I134+I142+I156+I164+I172+I180+I189+I203+I211+I219+I228</f>
        <v>107621509.82999998</v>
      </c>
      <c r="J230" s="28">
        <f>J19+J27+J35+J43+J51+J63+J71+J81+J89+J97+J110+J118+J126+J134+J142+J156+J164+J172+J180+J189+J203+J211+J219+J228</f>
        <v>219695689.22</v>
      </c>
      <c r="K230" s="28">
        <f>K19+K27+K35+K43+K51+K63+K71+K81+K89+K97+K110+K118+K126+K134+K142+K156+K164+K172+K180+K189+K203+K211+K219+K228</f>
        <v>67079955.72999999</v>
      </c>
      <c r="L230" s="28">
        <f>L19+L27+L35+L43+L51+L63+L71+L81+L89+L97+L110+L118+L126+L134+L142+L156+L164+L172+L180+L189+L203+L211+L219+L228</f>
        <v>216410889.87000003</v>
      </c>
      <c r="M230" s="28">
        <f>M19+M27+M35+M43+M51+M63+M71+M81+M89+M97+M110+M118+M126+M134+M142+M156+M164+M172+M180+M189+M203+M211+M219+M228</f>
        <v>212263038.42</v>
      </c>
    </row>
    <row r="233" spans="3:13" ht="12.75">
      <c r="C233" s="29"/>
      <c r="J233" s="30"/>
      <c r="K233" s="30"/>
      <c r="L233" s="30"/>
      <c r="M233" s="30"/>
    </row>
    <row r="234" spans="3:13" ht="12.75">
      <c r="C234" s="29"/>
      <c r="J234" s="30"/>
      <c r="K234" s="30"/>
      <c r="L234" s="30"/>
      <c r="M234" s="30"/>
    </row>
    <row r="235" spans="10:13" ht="12.75">
      <c r="J235" s="31"/>
      <c r="K235" s="31">
        <f>K233-K230</f>
        <v>-67079955.72999999</v>
      </c>
      <c r="L235" s="31"/>
      <c r="M235" s="31"/>
    </row>
  </sheetData>
  <sheetProtection selectLockedCells="1" selectUnlockedCells="1"/>
  <mergeCells count="133">
    <mergeCell ref="B2:M2"/>
    <mergeCell ref="B4:M4"/>
    <mergeCell ref="A9:B9"/>
    <mergeCell ref="A11:M11"/>
    <mergeCell ref="B15:B16"/>
    <mergeCell ref="C15:C16"/>
    <mergeCell ref="J15:J16"/>
    <mergeCell ref="L15:L16"/>
    <mergeCell ref="M15:M16"/>
    <mergeCell ref="B23:B24"/>
    <mergeCell ref="C23:C24"/>
    <mergeCell ref="J23:J24"/>
    <mergeCell ref="L23:L24"/>
    <mergeCell ref="M23:M24"/>
    <mergeCell ref="B31:B32"/>
    <mergeCell ref="C31:C32"/>
    <mergeCell ref="J31:J32"/>
    <mergeCell ref="L31:L32"/>
    <mergeCell ref="M31:M32"/>
    <mergeCell ref="B39:B40"/>
    <mergeCell ref="C39:C40"/>
    <mergeCell ref="J39:J40"/>
    <mergeCell ref="L39:L40"/>
    <mergeCell ref="M39:M40"/>
    <mergeCell ref="B47:B48"/>
    <mergeCell ref="C47:C48"/>
    <mergeCell ref="J47:J48"/>
    <mergeCell ref="L47:L48"/>
    <mergeCell ref="M47:M48"/>
    <mergeCell ref="A53:B53"/>
    <mergeCell ref="A55:M55"/>
    <mergeCell ref="B59:B60"/>
    <mergeCell ref="C59:C60"/>
    <mergeCell ref="J59:J60"/>
    <mergeCell ref="L59:L60"/>
    <mergeCell ref="M59:M60"/>
    <mergeCell ref="B67:B68"/>
    <mergeCell ref="C67:C68"/>
    <mergeCell ref="J67:J68"/>
    <mergeCell ref="L67:L68"/>
    <mergeCell ref="M67:M68"/>
    <mergeCell ref="A73:M73"/>
    <mergeCell ref="B77:B78"/>
    <mergeCell ref="C77:C78"/>
    <mergeCell ref="J77:J78"/>
    <mergeCell ref="L77:L78"/>
    <mergeCell ref="M77:M78"/>
    <mergeCell ref="B85:B86"/>
    <mergeCell ref="C85:C86"/>
    <mergeCell ref="J85:J86"/>
    <mergeCell ref="L85:L86"/>
    <mergeCell ref="M85:M86"/>
    <mergeCell ref="B93:B94"/>
    <mergeCell ref="C93:C94"/>
    <mergeCell ref="J93:J94"/>
    <mergeCell ref="L93:L94"/>
    <mergeCell ref="M93:M94"/>
    <mergeCell ref="A100:B100"/>
    <mergeCell ref="A102:M102"/>
    <mergeCell ref="B106:B107"/>
    <mergeCell ref="C106:C107"/>
    <mergeCell ref="J106:J107"/>
    <mergeCell ref="L106:L107"/>
    <mergeCell ref="M106:M107"/>
    <mergeCell ref="B114:B115"/>
    <mergeCell ref="C114:C115"/>
    <mergeCell ref="J114:J115"/>
    <mergeCell ref="L114:L115"/>
    <mergeCell ref="M114:M115"/>
    <mergeCell ref="B122:B123"/>
    <mergeCell ref="C122:C123"/>
    <mergeCell ref="J122:J123"/>
    <mergeCell ref="L122:L123"/>
    <mergeCell ref="M122:M123"/>
    <mergeCell ref="B130:B131"/>
    <mergeCell ref="C130:C131"/>
    <mergeCell ref="J130:J131"/>
    <mergeCell ref="L130:L131"/>
    <mergeCell ref="M130:M131"/>
    <mergeCell ref="B138:B139"/>
    <mergeCell ref="C138:C139"/>
    <mergeCell ref="J138:J139"/>
    <mergeCell ref="L138:L139"/>
    <mergeCell ref="M138:M139"/>
    <mergeCell ref="A146:B146"/>
    <mergeCell ref="A148:M148"/>
    <mergeCell ref="B152:B153"/>
    <mergeCell ref="C152:C153"/>
    <mergeCell ref="J152:J153"/>
    <mergeCell ref="L152:L153"/>
    <mergeCell ref="M152:M153"/>
    <mergeCell ref="B160:B161"/>
    <mergeCell ref="C160:C161"/>
    <mergeCell ref="J160:J161"/>
    <mergeCell ref="L160:L161"/>
    <mergeCell ref="M160:M161"/>
    <mergeCell ref="B168:B169"/>
    <mergeCell ref="C168:C169"/>
    <mergeCell ref="J168:J169"/>
    <mergeCell ref="L168:L169"/>
    <mergeCell ref="M168:M169"/>
    <mergeCell ref="B176:B177"/>
    <mergeCell ref="C176:C177"/>
    <mergeCell ref="J176:J177"/>
    <mergeCell ref="L176:L177"/>
    <mergeCell ref="M176:M177"/>
    <mergeCell ref="B184:B185"/>
    <mergeCell ref="C184:C185"/>
    <mergeCell ref="J184:J185"/>
    <mergeCell ref="L184:L185"/>
    <mergeCell ref="M184:M185"/>
    <mergeCell ref="A192:B192"/>
    <mergeCell ref="A195:M195"/>
    <mergeCell ref="B199:B200"/>
    <mergeCell ref="C199:C200"/>
    <mergeCell ref="J199:J200"/>
    <mergeCell ref="L199:L200"/>
    <mergeCell ref="M199:M200"/>
    <mergeCell ref="B207:B208"/>
    <mergeCell ref="C207:C208"/>
    <mergeCell ref="J207:J208"/>
    <mergeCell ref="L207:L208"/>
    <mergeCell ref="M207:M208"/>
    <mergeCell ref="B215:B216"/>
    <mergeCell ref="C215:C216"/>
    <mergeCell ref="J215:J216"/>
    <mergeCell ref="L215:L216"/>
    <mergeCell ref="M215:M216"/>
    <mergeCell ref="B223:B224"/>
    <mergeCell ref="C223:C224"/>
    <mergeCell ref="J223:J224"/>
    <mergeCell ref="L223:L224"/>
    <mergeCell ref="M223:M224"/>
  </mergeCells>
  <printOptions/>
  <pageMargins left="0.5118055555555555" right="0.5118055555555555" top="0.3541666666666667" bottom="0.39375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2017-08-11T16:57:53Z</dcterms:modified>
  <cp:category/>
  <cp:version/>
  <cp:contentType/>
  <cp:contentStatus/>
  <cp:revision>1</cp:revision>
</cp:coreProperties>
</file>